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rio" sheetId="1" state="visible" r:id="rId2"/>
    <sheet name="Dados" sheetId="2" state="hidden" r:id="rId3"/>
    <sheet name="Guia de Preenchimento do Formul" sheetId="3" state="hidden" r:id="rId4"/>
  </sheets>
  <definedNames>
    <definedName function="false" hidden="false" name="comunidades" vbProcedure="false">Dados!$C$2:$C$83</definedName>
    <definedName function="false" hidden="false" name="DADOS" vbProcedure="false">Dados!$B$2:$G$85</definedName>
    <definedName function="false" hidden="false" name="finalmes" vbProcedure="false">Dados!$L$2:$M$25</definedName>
    <definedName function="false" hidden="false" name="mesano" vbProcedure="false">Dados!$L$2:$L$25</definedName>
    <definedName function="false" hidden="false" name="tipo" vbProcedure="false">Dados!$N$2:$N$7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<sst xmlns="http://schemas.openxmlformats.org/spreadsheetml/2006/main" count="646" uniqueCount="557">
  <si>
    <t xml:space="preserve">      ESTADO DE SANTA CATARINA</t>
  </si>
  <si>
    <t xml:space="preserve">      SECRETARIA DE ESTADO DA SAÚDE - SES</t>
  </si>
  <si>
    <t xml:space="preserve">      SUPERINTENDÊNCIA DE ATENÇÃO À SAÚDE - SAS</t>
  </si>
  <si>
    <t xml:space="preserve">      DIRETORIA DE ATENÇÃO ESPECIALIZADA - DAES</t>
  </si>
  <si>
    <t xml:space="preserve">      GERÊNCIA DE MONITORAMENTO E AVALIAÇÃO EM SAÚDE - GEMAS</t>
  </si>
  <si>
    <t xml:space="preserve">FORMULÁRIO DE CONTROLE DE ACOLHIMENTO</t>
  </si>
  <si>
    <t xml:space="preserve">Mês de Referência</t>
  </si>
  <si>
    <t xml:space="preserve">Selecione o Mês/Ano →</t>
  </si>
  <si>
    <t xml:space="preserve">Nome da Comunidade Terapêutica</t>
  </si>
  <si>
    <t xml:space="preserve">Município</t>
  </si>
  <si>
    <t xml:space="preserve">Representante Legal</t>
  </si>
  <si>
    <t xml:space="preserve">Nº do CNES</t>
  </si>
  <si>
    <t xml:space="preserve">E-mail para contato</t>
  </si>
  <si>
    <t xml:space="preserve">CNPJ</t>
  </si>
  <si>
    <t xml:space="preserve">SELECIONE O CNPJ →</t>
  </si>
  <si>
    <t xml:space="preserve">Telefone com DDD</t>
  </si>
  <si>
    <t xml:space="preserve">NOME COMPLETO DO ACOLHIDO</t>
  </si>
  <si>
    <t xml:space="preserve">IDADE PACIENTE</t>
  </si>
  <si>
    <t xml:space="preserve">Nº do CPF</t>
  </si>
  <si>
    <t xml:space="preserve">Nº da Chave de Confirmação de SISREG</t>
  </si>
  <si>
    <t xml:space="preserve">TIPO (Adulto Masculino, Adulto Feminino, Adolescente Masculino, Adolescente Feminino, Gestante/Puerpera)</t>
  </si>
  <si>
    <t xml:space="preserve">Data do Agendamento do Acolhimento (Conforme Formulário SISREG)</t>
  </si>
  <si>
    <t xml:space="preserve">Data do Efetiva do Acolhimento
(Data de Entrada Real do Acolhido)</t>
  </si>
  <si>
    <t xml:space="preserve">Data Final do Acolhimento (caso estiver ainda acolhido Informar 
"em acolhimento")</t>
  </si>
  <si>
    <t xml:space="preserve">Motivo
Saida *</t>
  </si>
  <si>
    <t xml:space="preserve">Número de dias do Mês de referência que esteve acolhido</t>
  </si>
  <si>
    <t xml:space="preserve"> * Motivo da  Saida: 1  - Desistência ; 2 - Fuga/Evasão; 3 - Alta Administrativa; 4 - Alta Terapêutica; 5 - Agravante de Saúde; 6 - Mudança de Convênio/Programa; 7 - Óbito</t>
  </si>
  <si>
    <t xml:space="preserve">ASSINATURAS:</t>
  </si>
  <si>
    <t xml:space="preserve">--------------------------------------------------</t>
  </si>
  <si>
    <t xml:space="preserve">NOME:  </t>
  </si>
  <si>
    <t xml:space="preserve">CPF:  </t>
  </si>
  <si>
    <t xml:space="preserve">MATRÍCULA</t>
  </si>
  <si>
    <t xml:space="preserve">RESPONSÁVEL TÉCNICO</t>
  </si>
  <si>
    <t xml:space="preserve">RESPONSÁVEL LEGAL</t>
  </si>
  <si>
    <t xml:space="preserve">ECAA</t>
  </si>
  <si>
    <t xml:space="preserve">GESTOR CONTRATUAL/GERSA</t>
  </si>
  <si>
    <t xml:space="preserve">CNPJ SELECIONÁVEL</t>
  </si>
  <si>
    <t xml:space="preserve">COMUNIDADES TERAPÊUTICAS</t>
  </si>
  <si>
    <t xml:space="preserve">MUNICÍPIO</t>
  </si>
  <si>
    <t xml:space="preserve">CNES</t>
  </si>
  <si>
    <t xml:space="preserve">E-MAIL</t>
  </si>
  <si>
    <t xml:space="preserve">TELEFONE</t>
  </si>
  <si>
    <t xml:space="preserve">NOME DA COMUNIDADE PARA SELEÇÃO DO MENU SUSPENSO</t>
  </si>
  <si>
    <t xml:space="preserve">Validador</t>
  </si>
  <si>
    <t xml:space="preserve">Mês/Ano</t>
  </si>
  <si>
    <t xml:space="preserve">Dias</t>
  </si>
  <si>
    <t xml:space="preserve">J11</t>
  </si>
  <si>
    <t xml:space="preserve">ACEPRED - Assoc. Centro Espec em Prevenção e Recuperação de Dependentes Químicos</t>
  </si>
  <si>
    <t xml:space="preserve">São Bento do Sul</t>
  </si>
  <si>
    <t xml:space="preserve">4029615</t>
  </si>
  <si>
    <t xml:space="preserve">acepred@hotmail.com</t>
  </si>
  <si>
    <t xml:space="preserve">(47) 3644-9023</t>
  </si>
  <si>
    <t xml:space="preserve">11.126.606/0002-75 - ACEPRED - Assoc. Centro Espec em Prevenção e Recuperação de Dependentes Químicos</t>
  </si>
  <si>
    <t xml:space="preserve">J12</t>
  </si>
  <si>
    <t xml:space="preserve">Adulto Masculino</t>
  </si>
  <si>
    <t xml:space="preserve">AMATRE - Associação Mão Amiga Terapia e Recuperação</t>
  </si>
  <si>
    <t xml:space="preserve">Laguna</t>
  </si>
  <si>
    <t xml:space="preserve">9179771</t>
  </si>
  <si>
    <t xml:space="preserve">amatre.do@gmail.com</t>
  </si>
  <si>
    <t xml:space="preserve">(48) 3647-2167</t>
  </si>
  <si>
    <t xml:space="preserve">12.387.294/0001-35 - AMATRE - Associação Mão Amiga Terapia e Recuperação</t>
  </si>
  <si>
    <t xml:space="preserve">J13</t>
  </si>
  <si>
    <t xml:space="preserve">Adulto Feminino</t>
  </si>
  <si>
    <t xml:space="preserve">APRAT – Associação para Recuperação de Alcoólatras e Toxicômanos </t>
  </si>
  <si>
    <t xml:space="preserve">Joinville</t>
  </si>
  <si>
    <t xml:space="preserve">6815987</t>
  </si>
  <si>
    <t xml:space="preserve">ct@opcaodevida.org</t>
  </si>
  <si>
    <t xml:space="preserve">(47) 3427-0028</t>
  </si>
  <si>
    <t xml:space="preserve">03.998.197/0001-98 - APRAT – Associação para Recuperação de Alcoólatras e Toxicômanos </t>
  </si>
  <si>
    <t xml:space="preserve">J14</t>
  </si>
  <si>
    <t xml:space="preserve">Adolescente Masculino</t>
  </si>
  <si>
    <t xml:space="preserve">ARAD - Associação de Recuperação e Prevenção do Alcolismo e outras Drogas</t>
  </si>
  <si>
    <t xml:space="preserve">Canoinhas</t>
  </si>
  <si>
    <t xml:space="preserve">6644473</t>
  </si>
  <si>
    <t xml:space="preserve">aradcanoinhas@hotmail.com</t>
  </si>
  <si>
    <t xml:space="preserve">(47) 99975-0184</t>
  </si>
  <si>
    <t xml:space="preserve">73.318.941/0001-41 - ARAD - Associação de Recuperação e Prevenção do Alcolismo e outras Drogas</t>
  </si>
  <si>
    <t xml:space="preserve">J15</t>
  </si>
  <si>
    <t xml:space="preserve">Adolescente Feminino</t>
  </si>
  <si>
    <t xml:space="preserve">Associação Beneficente Casa do Oleiro </t>
  </si>
  <si>
    <t xml:space="preserve">São João do Itaperiú</t>
  </si>
  <si>
    <t xml:space="preserve">9402098</t>
  </si>
  <si>
    <t xml:space="preserve">cramigosdapaz@gmail.com</t>
  </si>
  <si>
    <t xml:space="preserve">(47) 98402-8250</t>
  </si>
  <si>
    <t xml:space="preserve">17.612.570/0002-16 - Associação Beneficente Casa do Oleiro </t>
  </si>
  <si>
    <t xml:space="preserve">J16</t>
  </si>
  <si>
    <t xml:space="preserve">Gestante/Puerpera</t>
  </si>
  <si>
    <t xml:space="preserve">Associação Beneficente Ebennezer </t>
  </si>
  <si>
    <t xml:space="preserve">Imbituba</t>
  </si>
  <si>
    <t xml:space="preserve">9178880</t>
  </si>
  <si>
    <t xml:space="preserve">ctebenezerac@gmail.com</t>
  </si>
  <si>
    <t xml:space="preserve">(48) 99115-0703</t>
  </si>
  <si>
    <t xml:space="preserve">79.680.336/0001-00 - Associação Beneficente Ebennezer </t>
  </si>
  <si>
    <t xml:space="preserve">J17</t>
  </si>
  <si>
    <t xml:space="preserve">Idoso</t>
  </si>
  <si>
    <t xml:space="preserve">Associação Beneficente Monte Sinai </t>
  </si>
  <si>
    <t xml:space="preserve">Meleiro</t>
  </si>
  <si>
    <t xml:space="preserve">9186190</t>
  </si>
  <si>
    <t xml:space="preserve">centroderecuperacaomontesinai@hotmail.com</t>
  </si>
  <si>
    <t xml:space="preserve">(48) 99848-0652</t>
  </si>
  <si>
    <t xml:space="preserve">09.628.341/0001-80 - Associação Beneficente Monte Sinai </t>
  </si>
  <si>
    <t xml:space="preserve">J18</t>
  </si>
  <si>
    <t xml:space="preserve">Óbito</t>
  </si>
  <si>
    <t xml:space="preserve">Associação Beneficente Novo Amanhã</t>
  </si>
  <si>
    <t xml:space="preserve">Jaraguá do Sul</t>
  </si>
  <si>
    <t xml:space="preserve">9169857</t>
  </si>
  <si>
    <t xml:space="preserve">coordenacao@novaamanha.org.br</t>
  </si>
  <si>
    <t xml:space="preserve">(47) 98466-0780</t>
  </si>
  <si>
    <t xml:space="preserve">02.846.626/0001-49 - Associação Beneficente Novo Amanhã</t>
  </si>
  <si>
    <t xml:space="preserve">J19</t>
  </si>
  <si>
    <t xml:space="preserve">Associação Casa do Servo Sofredor - MOSTEIRO RESSUREIÇÃO</t>
  </si>
  <si>
    <t xml:space="preserve">Ilhota</t>
  </si>
  <si>
    <t xml:space="preserve">9179720</t>
  </si>
  <si>
    <t xml:space="preserve">css.mosteirodaressurreicao@gmai.com</t>
  </si>
  <si>
    <t xml:space="preserve">(47) 99992-0697</t>
  </si>
  <si>
    <t xml:space="preserve">02.300.137/0011-69 - Associação Casa do Servo Sofredor - MOSTEIRO RESSUREIÇÃO</t>
  </si>
  <si>
    <t xml:space="preserve">J20</t>
  </si>
  <si>
    <t xml:space="preserve">Associação Comunidade Terapêutica Deus Está Aqui</t>
  </si>
  <si>
    <t xml:space="preserve">Içara</t>
  </si>
  <si>
    <t xml:space="preserve">0913669</t>
  </si>
  <si>
    <t xml:space="preserve">contato.ct.adea@gmail.com</t>
  </si>
  <si>
    <t xml:space="preserve">(48) 99641-4079</t>
  </si>
  <si>
    <t xml:space="preserve">09.505.468/0001-02 - Associação Comunidade Terapêutica Deus Está Aqui</t>
  </si>
  <si>
    <t xml:space="preserve">J21</t>
  </si>
  <si>
    <t xml:space="preserve">Associação de Assistência Social e Educacional Liberdade - IBHASES</t>
  </si>
  <si>
    <t xml:space="preserve">Florianópolis</t>
  </si>
  <si>
    <t xml:space="preserve">9173285</t>
  </si>
  <si>
    <t xml:space="preserve">ibhases@ibhases.org.br</t>
  </si>
  <si>
    <t xml:space="preserve">(48) 3226-7609</t>
  </si>
  <si>
    <t xml:space="preserve">11.421.131/0002-40 - Associação de Assistência Social e Educacional Liberdade - IBHASES</t>
  </si>
  <si>
    <t xml:space="preserve">J22</t>
  </si>
  <si>
    <t xml:space="preserve">Associação e Ministério para Restauração da Família - COTERE</t>
  </si>
  <si>
    <t xml:space="preserve">Araquari</t>
  </si>
  <si>
    <t xml:space="preserve">9187057</t>
  </si>
  <si>
    <t xml:space="preserve">asmirefa@gmail.com</t>
  </si>
  <si>
    <t xml:space="preserve">(47) 99790-0303</t>
  </si>
  <si>
    <t xml:space="preserve">01.266.353/0001-09 - Associação e Ministério para Restauração da Família - COTERE</t>
  </si>
  <si>
    <t xml:space="preserve">J23</t>
  </si>
  <si>
    <t xml:space="preserve">Associação Essência de Vida  </t>
  </si>
  <si>
    <t xml:space="preserve">9178457</t>
  </si>
  <si>
    <t xml:space="preserve">essencia@essenciadevida.org.br</t>
  </si>
  <si>
    <t xml:space="preserve">(47) 3028-3357</t>
  </si>
  <si>
    <t xml:space="preserve">81.140.139/0002-13 - Associação Essência de Vida  </t>
  </si>
  <si>
    <t xml:space="preserve">J24</t>
  </si>
  <si>
    <t xml:space="preserve">Associação São Lourenço</t>
  </si>
  <si>
    <t xml:space="preserve">Itajaí</t>
  </si>
  <si>
    <t xml:space="preserve">9126147</t>
  </si>
  <si>
    <t xml:space="preserve">obrasaolourenco.adm@gmail.com</t>
  </si>
  <si>
    <t xml:space="preserve">(47) 2125-4494</t>
  </si>
  <si>
    <t xml:space="preserve">23.567.253/0001-47 - Associação São Lourenço</t>
  </si>
  <si>
    <t xml:space="preserve">J25</t>
  </si>
  <si>
    <t xml:space="preserve">Associação Social e Cultural Renascer</t>
  </si>
  <si>
    <t xml:space="preserve">Gravatal</t>
  </si>
  <si>
    <t xml:space="preserve">0933082</t>
  </si>
  <si>
    <t xml:space="preserve">yurymendes@hotmail.com </t>
  </si>
  <si>
    <t xml:space="preserve">(48) 3623-0818</t>
  </si>
  <si>
    <t xml:space="preserve">22.474.839/0001-02 - Associação Social e cultural Renascer</t>
  </si>
  <si>
    <t xml:space="preserve">J26</t>
  </si>
  <si>
    <t xml:space="preserve">Associação Terapêutica e Missionária Magnificat</t>
  </si>
  <si>
    <t xml:space="preserve">Balneário Gaivota</t>
  </si>
  <si>
    <t xml:space="preserve">9186026</t>
  </si>
  <si>
    <t xml:space="preserve">senhoramagnificat@hotmail.com</t>
  </si>
  <si>
    <t xml:space="preserve">(48) 99632-6120</t>
  </si>
  <si>
    <t xml:space="preserve">07.748.761/0001-75 - Associação Terapêutica e Missionária Magnificat</t>
  </si>
  <si>
    <t xml:space="preserve">J27</t>
  </si>
  <si>
    <t xml:space="preserve">Associação Terapêutica Novo Amanhecer  - ATENA</t>
  </si>
  <si>
    <t xml:space="preserve">3412857</t>
  </si>
  <si>
    <t xml:space="preserve">administrativo@atenamafra.org.br</t>
  </si>
  <si>
    <t xml:space="preserve">(47) 3642-4264</t>
  </si>
  <si>
    <t xml:space="preserve">05.510.658/0003-29 - Associação Terapêutica Novo Amanhecer  - ATENA</t>
  </si>
  <si>
    <t xml:space="preserve">J28</t>
  </si>
  <si>
    <t xml:space="preserve">Associação Terapêutica Novo Amanhecer - ATENA</t>
  </si>
  <si>
    <t xml:space="preserve">Mafra</t>
  </si>
  <si>
    <t xml:space="preserve">0988987</t>
  </si>
  <si>
    <t xml:space="preserve">05.510.658/0002-48 - Associação Terapêutica Novo Amanhecer - ATENA</t>
  </si>
  <si>
    <t xml:space="preserve">J29</t>
  </si>
  <si>
    <t xml:space="preserve">Associação Terapêutica Sitio Caminho Novo </t>
  </si>
  <si>
    <t xml:space="preserve">Balneário Piçarras</t>
  </si>
  <si>
    <t xml:space="preserve">9241426</t>
  </si>
  <si>
    <t xml:space="preserve">gilbertojosecardozo@gmail.com</t>
  </si>
  <si>
    <t xml:space="preserve">(47) 3347-0280</t>
  </si>
  <si>
    <t xml:space="preserve">05.118.375/0001-74 - Associação Terapêutica Sitio Caminho Novo </t>
  </si>
  <si>
    <t xml:space="preserve">J30</t>
  </si>
  <si>
    <t xml:space="preserve">Associação Vida Nova (COMUNIDADE TERAPEUTICA SIMAO PEDRO)</t>
  </si>
  <si>
    <t xml:space="preserve">Ermo</t>
  </si>
  <si>
    <t xml:space="preserve">9665064</t>
  </si>
  <si>
    <t xml:space="preserve">associacaovidanova.2017@gmail.com</t>
  </si>
  <si>
    <t xml:space="preserve">(48) 9161-4708</t>
  </si>
  <si>
    <t xml:space="preserve">19.415.260/0001-56 - Associação Vida Nova (COMUNIDADE TERAPEUTICA SIMAO PEDRO)</t>
  </si>
  <si>
    <t xml:space="preserve">J31</t>
  </si>
  <si>
    <t xml:space="preserve">Casa da Solidariedade - Centro de Tratamento de Dependentes Químicos</t>
  </si>
  <si>
    <t xml:space="preserve">Pomerode</t>
  </si>
  <si>
    <t xml:space="preserve">7562519</t>
  </si>
  <si>
    <t xml:space="preserve">adventusct@gmail.com</t>
  </si>
  <si>
    <t xml:space="preserve">(47) 99131-7156</t>
  </si>
  <si>
    <t xml:space="preserve">03.249.887/0001-44 - Casa da Solidariedade - Centro de Tratamento de Dependentes Químicos</t>
  </si>
  <si>
    <t xml:space="preserve">J32</t>
  </si>
  <si>
    <t xml:space="preserve">Casa de Acolhida Manjedoura – AFASSIC</t>
  </si>
  <si>
    <t xml:space="preserve">Balneário Rincão</t>
  </si>
  <si>
    <t xml:space="preserve">9161430</t>
  </si>
  <si>
    <t xml:space="preserve">afassic@hotmail.com</t>
  </si>
  <si>
    <t xml:space="preserve">(48) 98812-0244</t>
  </si>
  <si>
    <t xml:space="preserve">04.729.206/0002-99 - Casa de Acolhida Manjedoura – AFASSIC</t>
  </si>
  <si>
    <t xml:space="preserve">J33</t>
  </si>
  <si>
    <t xml:space="preserve">Casa de Apoio Pe. Aloísio Boeing</t>
  </si>
  <si>
    <t xml:space="preserve">9169776</t>
  </si>
  <si>
    <t xml:space="preserve">ctpadrealoisioboeing@gmail.com</t>
  </si>
  <si>
    <t xml:space="preserve">(47) 99138-5677</t>
  </si>
  <si>
    <t xml:space="preserve">08.084.690/0001-16 - Casa de Apoio Pe. Aloísio Boeing</t>
  </si>
  <si>
    <t xml:space="preserve">J34</t>
  </si>
  <si>
    <t xml:space="preserve">Casa de Recuperação Água da Vida (Cravi)</t>
  </si>
  <si>
    <t xml:space="preserve">Curitibanos</t>
  </si>
  <si>
    <t xml:space="preserve">6666574</t>
  </si>
  <si>
    <t xml:space="preserve">buckcravi@gmail.com</t>
  </si>
  <si>
    <t xml:space="preserve">(49) 3245-2408</t>
  </si>
  <si>
    <t xml:space="preserve">02.011.065/0002-49 - Casa de Recuperação Água da Vida (Cravi)</t>
  </si>
  <si>
    <t xml:space="preserve">Casa de Recuperação Nova Vida - RENASCER </t>
  </si>
  <si>
    <t xml:space="preserve">Chapecó</t>
  </si>
  <si>
    <t xml:space="preserve">9182012</t>
  </si>
  <si>
    <t xml:space="preserve">renascerchapeco@hotmail.com</t>
  </si>
  <si>
    <t xml:space="preserve">(49) 3323-9955</t>
  </si>
  <si>
    <t xml:space="preserve">78.505.435/0001-85 - Casa de Recuperação Nova Vida - RENASCER </t>
  </si>
  <si>
    <t xml:space="preserve">Centro de Desintoxicação de Dependentes Químicos e Psicoterapia Alto Vale  </t>
  </si>
  <si>
    <t xml:space="preserve">Chapadão do Lageado</t>
  </si>
  <si>
    <t xml:space="preserve">7240023</t>
  </si>
  <si>
    <t xml:space="preserve">ctaltovale@hotmail.com</t>
  </si>
  <si>
    <t xml:space="preserve">(47) 98496-0097</t>
  </si>
  <si>
    <t xml:space="preserve">13.502.622/0001-60 - Centro de Desintoxicação de Dependentes Químicos e Psicoterapia Alto Vale  </t>
  </si>
  <si>
    <t xml:space="preserve">Centro de Reabilitação em busca da Serenidade (CREBS)</t>
  </si>
  <si>
    <t xml:space="preserve">Balneário Arroio do Silva</t>
  </si>
  <si>
    <t xml:space="preserve">9957146</t>
  </si>
  <si>
    <t xml:space="preserve">crebs.pescador@hotmail.com</t>
  </si>
  <si>
    <t xml:space="preserve">(48) 99937-5038</t>
  </si>
  <si>
    <t xml:space="preserve">16.628.962/0001-20 - Centro de Reabilitação em busca da Serenidade (CREBS)</t>
  </si>
  <si>
    <t xml:space="preserve">Centro de Reabilitação Humana Fazenda São Jorge - Masculina </t>
  </si>
  <si>
    <t xml:space="preserve">Araranguá</t>
  </si>
  <si>
    <t xml:space="preserve">9268677</t>
  </si>
  <si>
    <t xml:space="preserve">centrodereabilitacaohumanafsj@gmail.com</t>
  </si>
  <si>
    <t xml:space="preserve">(48) 99955-5850</t>
  </si>
  <si>
    <t xml:space="preserve">01.713.770/0001-44 - Centro de Reabilitação Humana Fazenda São Jorge - Masculina </t>
  </si>
  <si>
    <t xml:space="preserve">Centro de Reabilitação Humana Fazenda São Jorge Feminina</t>
  </si>
  <si>
    <t xml:space="preserve">9268685</t>
  </si>
  <si>
    <t xml:space="preserve">13.416.626/0001-25 - Centro de Reabilitação Humana Fazenda São Jorge Feminina</t>
  </si>
  <si>
    <t xml:space="preserve">Centro de Recuperação à Vida – CERVIDA </t>
  </si>
  <si>
    <t xml:space="preserve">Vidal Ramos</t>
  </si>
  <si>
    <t xml:space="preserve">7063490</t>
  </si>
  <si>
    <t xml:space="preserve">odairconaco@gmail.com</t>
  </si>
  <si>
    <t xml:space="preserve">(47) 99647-6302</t>
  </si>
  <si>
    <t xml:space="preserve">07.568.597/0001-14 - Centro de Recuperação à Vida – CERVIDA </t>
  </si>
  <si>
    <t xml:space="preserve">Centro de Recuperação da Paciência Vale Ebenézer </t>
  </si>
  <si>
    <t xml:space="preserve">9187065</t>
  </si>
  <si>
    <t xml:space="preserve">crpve@hotmail.com</t>
  </si>
  <si>
    <t xml:space="preserve">(47) 99954-9960</t>
  </si>
  <si>
    <t xml:space="preserve">03.174.368/0001-64 - Centro de Recuperação da Paciência Vale Ebenézer </t>
  </si>
  <si>
    <t xml:space="preserve">Centro de Recuperação Feminino Conviver</t>
  </si>
  <si>
    <t xml:space="preserve">6648088</t>
  </si>
  <si>
    <t xml:space="preserve">conviveritajai@gmai.com</t>
  </si>
  <si>
    <t xml:space="preserve">(47) 3349-6474</t>
  </si>
  <si>
    <t xml:space="preserve">03.394.579/0001-02 - Centro de Recuperação Feminino Conviver</t>
  </si>
  <si>
    <t xml:space="preserve">Centro de Recuperação Nossa Senhora  Aparecida - CRENSA</t>
  </si>
  <si>
    <t xml:space="preserve">Lages</t>
  </si>
  <si>
    <t xml:space="preserve">9216448</t>
  </si>
  <si>
    <t xml:space="preserve">ctcrensa@hotmail.com</t>
  </si>
  <si>
    <t xml:space="preserve">(49) 3222-2948</t>
  </si>
  <si>
    <t xml:space="preserve">02.922.111/0001-80 - Centro de Recuperação Nossa Senhora  Aparecida - CRENSA</t>
  </si>
  <si>
    <t xml:space="preserve">Centro de Recuperação Nova Esperança - CERENE</t>
  </si>
  <si>
    <t xml:space="preserve">Palhoça</t>
  </si>
  <si>
    <t xml:space="preserve">7564724</t>
  </si>
  <si>
    <t xml:space="preserve">palhoca@cerene.org.br</t>
  </si>
  <si>
    <t xml:space="preserve">(48) 3242-8152</t>
  </si>
  <si>
    <t xml:space="preserve">79.372.108/0002-46 - Centro de Recuperação Nova Esperança - CERENE</t>
  </si>
  <si>
    <t xml:space="preserve">Centro de Recuperação Nova Esperança - CERENE </t>
  </si>
  <si>
    <t xml:space="preserve">7037929</t>
  </si>
  <si>
    <t xml:space="preserve">saobento@cerene.org.br</t>
  </si>
  <si>
    <t xml:space="preserve">(47) 3635-3131</t>
  </si>
  <si>
    <t xml:space="preserve">79.372.108/0004-08 - Centro de Recuperação Nova Esperança - CERENE </t>
  </si>
  <si>
    <t xml:space="preserve">Centro de Recuperação Nova Esperança – CERENE</t>
  </si>
  <si>
    <t xml:space="preserve">Ituporanga</t>
  </si>
  <si>
    <t xml:space="preserve">7472986</t>
  </si>
  <si>
    <t xml:space="preserve">ituporanga@cerene.org.br</t>
  </si>
  <si>
    <t xml:space="preserve">(47) 3533-9044</t>
  </si>
  <si>
    <t xml:space="preserve">79.372.108/0006-70 - Centro de Recuperação Nova Esperança – CERENE</t>
  </si>
  <si>
    <t xml:space="preserve">Centro de Recuperação Nova Esperança Cerene</t>
  </si>
  <si>
    <t xml:space="preserve">Blumenau</t>
  </si>
  <si>
    <t xml:space="preserve">5851254</t>
  </si>
  <si>
    <t xml:space="preserve">financeiro.blu@cerene.org.br</t>
  </si>
  <si>
    <t xml:space="preserve">(47) 3702-1900</t>
  </si>
  <si>
    <t xml:space="preserve">79.372.108/0001-65 - Centro de Recuperação Nova Esperança Cerene</t>
  </si>
  <si>
    <t xml:space="preserve">Centro de Recuperação Reviver – CRER</t>
  </si>
  <si>
    <t xml:space="preserve">9172688</t>
  </si>
  <si>
    <t xml:space="preserve">reviver@revivercrer.com.br</t>
  </si>
  <si>
    <t xml:space="preserve">(49) 3323-3795</t>
  </si>
  <si>
    <t xml:space="preserve">01.654.346/0001-76 - Centro de Recuperação Reviver – CRER</t>
  </si>
  <si>
    <t xml:space="preserve">Centro de Recuperação Vida Jovem</t>
  </si>
  <si>
    <t xml:space="preserve">9197141</t>
  </si>
  <si>
    <t xml:space="preserve">vidajovem.desafio@hotmail.com</t>
  </si>
  <si>
    <t xml:space="preserve">(48) 3432-4005</t>
  </si>
  <si>
    <t xml:space="preserve">03.222.124/0001-00 - Centro de Recuperação Vida Jovem</t>
  </si>
  <si>
    <t xml:space="preserve">Centro de Tratamento Alternativo Pró-Vida</t>
  </si>
  <si>
    <t xml:space="preserve">6645534</t>
  </si>
  <si>
    <t xml:space="preserve">ctaprovida.org@gmail.com</t>
  </si>
  <si>
    <t xml:space="preserve">(47) 3346-5193</t>
  </si>
  <si>
    <t xml:space="preserve">76.709.633/0001-35 - Centro de Tratamento Alternativo Pró-Vida</t>
  </si>
  <si>
    <t xml:space="preserve">Centro de Tratamento de Adicções - CETRAD</t>
  </si>
  <si>
    <t xml:space="preserve">7544332</t>
  </si>
  <si>
    <t xml:space="preserve">cetrad1@hotmail.com</t>
  </si>
  <si>
    <t xml:space="preserve">(48) 3432-4348</t>
  </si>
  <si>
    <t xml:space="preserve">13.699.575/0001-96 - Centro de Tratamento de Adicções - CETRAD</t>
  </si>
  <si>
    <t xml:space="preserve">Centro de Valorização Humana, Moral e Social - Casa São Francisco </t>
  </si>
  <si>
    <t xml:space="preserve">Angelina</t>
  </si>
  <si>
    <t xml:space="preserve">9188533</t>
  </si>
  <si>
    <t xml:space="preserve">cevahumos@cevahumos.org.br</t>
  </si>
  <si>
    <t xml:space="preserve">(48) 3274-2529</t>
  </si>
  <si>
    <t xml:space="preserve">85.116.853/0003-08 - Centro de Valorização Humana, Moral e Social - Casa São Francisco </t>
  </si>
  <si>
    <t xml:space="preserve">Centro Especializado em Reabilitação de Toxômanos e Alcoolistas - CERTA</t>
  </si>
  <si>
    <t xml:space="preserve">Camboriú</t>
  </si>
  <si>
    <t xml:space="preserve">6990843</t>
  </si>
  <si>
    <t xml:space="preserve">certasc@hotmail.com</t>
  </si>
  <si>
    <t xml:space="preserve">(47) 3367-8962</t>
  </si>
  <si>
    <t xml:space="preserve">00.219.137/0001-31 - Centro Especializado em Reabilitação de Toxômanos e Alcoolistas - CERTA</t>
  </si>
  <si>
    <t xml:space="preserve">Centro Terapêutico de Projetos Socioeducativos Arca Sagrada</t>
  </si>
  <si>
    <t xml:space="preserve">Criciúma</t>
  </si>
  <si>
    <t xml:space="preserve">0065129</t>
  </si>
  <si>
    <t xml:space="preserve">crarcasagrada@gmail.com</t>
  </si>
  <si>
    <t xml:space="preserve">(48) 3462-0101</t>
  </si>
  <si>
    <t xml:space="preserve">19.406.637/0001-00 - Centro Terapêutico de Projetos Socioeducativos Arca Sagrada</t>
  </si>
  <si>
    <t xml:space="preserve">Centro Terapêutico Vida - CTV</t>
  </si>
  <si>
    <t xml:space="preserve">7626347</t>
  </si>
  <si>
    <t xml:space="preserve">financeiroctv@gmail.com</t>
  </si>
  <si>
    <t xml:space="preserve">(47) 3322-9100</t>
  </si>
  <si>
    <t xml:space="preserve">72.424.187/0001-61 - Centro Terapêutico Vida - CTV</t>
  </si>
  <si>
    <t xml:space="preserve">Comunidade Terapêutica Acolhedora Rosa de Saron</t>
  </si>
  <si>
    <t xml:space="preserve">Siderópolis</t>
  </si>
  <si>
    <t xml:space="preserve">9181652</t>
  </si>
  <si>
    <t xml:space="preserve">comunidaderosadesaron@live.com</t>
  </si>
  <si>
    <t xml:space="preserve">(48) 3442-1574</t>
  </si>
  <si>
    <t xml:space="preserve">15.216.538/0001-05 - Comunidade Terapêutica Acolhedora Rosa de Saron</t>
  </si>
  <si>
    <t xml:space="preserve">Comunidade Terapêutica Águas Vivas</t>
  </si>
  <si>
    <t xml:space="preserve">9185992</t>
  </si>
  <si>
    <t xml:space="preserve">ctaguasvivas@outlook.com</t>
  </si>
  <si>
    <t xml:space="preserve">(48) 99667-4510</t>
  </si>
  <si>
    <t xml:space="preserve">05.662.631/0001-90 - Comunidade Terapêutica Águas Vivas</t>
  </si>
  <si>
    <t xml:space="preserve">Comunidade Terapêutica Árvore da Vida </t>
  </si>
  <si>
    <t xml:space="preserve">Itajaí </t>
  </si>
  <si>
    <t xml:space="preserve">9958371</t>
  </si>
  <si>
    <t xml:space="preserve">ctarvoredavida2@gmail.com</t>
  </si>
  <si>
    <t xml:space="preserve">(47) 99188-5517</t>
  </si>
  <si>
    <t xml:space="preserve">08.199.466/0001-70 - Comunidade Terapêutica Árvore da Vida </t>
  </si>
  <si>
    <t xml:space="preserve">Comunidade Terapêutica Associação ÂNCORA</t>
  </si>
  <si>
    <t xml:space="preserve">Santa Rosa do Sul</t>
  </si>
  <si>
    <t xml:space="preserve">3608131</t>
  </si>
  <si>
    <t xml:space="preserve">nelsoncontab@yahoo.com.br</t>
  </si>
  <si>
    <t xml:space="preserve">(48) 8823-8837</t>
  </si>
  <si>
    <t xml:space="preserve">26.960.306/0001-83 - Comunidade Terapêutica Associação ÂNCORA</t>
  </si>
  <si>
    <t xml:space="preserve">Comunidade Terapêutica Beth Hayôtser</t>
  </si>
  <si>
    <t xml:space="preserve">Indaial</t>
  </si>
  <si>
    <t xml:space="preserve">2926237</t>
  </si>
  <si>
    <t xml:space="preserve">josealves11@uol.com.br</t>
  </si>
  <si>
    <t xml:space="preserve">(47) 99167-1046</t>
  </si>
  <si>
    <t xml:space="preserve">11.989.731/0002-09 - Comunidade Terapêutica Beth Hayôtser</t>
  </si>
  <si>
    <t xml:space="preserve">Rodeio</t>
  </si>
  <si>
    <t xml:space="preserve">9168141</t>
  </si>
  <si>
    <t xml:space="preserve">(47) 3091-0059</t>
  </si>
  <si>
    <t xml:space="preserve">11.989.731/0001-28 - Comunidade Terapêutica Beth Hayôtser</t>
  </si>
  <si>
    <t xml:space="preserve">Comunidade Terapêutica Casa de Restauração</t>
  </si>
  <si>
    <t xml:space="preserve">9197133</t>
  </si>
  <si>
    <t xml:space="preserve">casaderestauracao.ct@gmail.com</t>
  </si>
  <si>
    <t xml:space="preserve">(48) 3045-3450</t>
  </si>
  <si>
    <t xml:space="preserve">14.456.105/0001-64 - Comunidade Terapêutica Casa de Restauração</t>
  </si>
  <si>
    <t xml:space="preserve">Comunidade Terapêutica Casa do Pai</t>
  </si>
  <si>
    <t xml:space="preserve">São João do Sul</t>
  </si>
  <si>
    <t xml:space="preserve">3585948</t>
  </si>
  <si>
    <t xml:space="preserve">amorgraca58@gmail.com</t>
  </si>
  <si>
    <t xml:space="preserve">(48) 99696-4709</t>
  </si>
  <si>
    <t xml:space="preserve">33.173.420/0001-29 - Comunidade Terapêutica Casa do Pai</t>
  </si>
  <si>
    <t xml:space="preserve">Comunidade Terapêutica Desafio Jovem </t>
  </si>
  <si>
    <t xml:space="preserve">Criciúma (matriz)</t>
  </si>
  <si>
    <t xml:space="preserve">9181482</t>
  </si>
  <si>
    <t xml:space="preserve">djccriciumadigital@hotmail.com</t>
  </si>
  <si>
    <t xml:space="preserve">(48) 3443-5058</t>
  </si>
  <si>
    <t xml:space="preserve">75.567.180/0001-97 - Comunidade Terapêutica Desafio Jovem </t>
  </si>
  <si>
    <t xml:space="preserve">Comunidade Terapêutica Desafio Jovem - Feminino</t>
  </si>
  <si>
    <t xml:space="preserve">Criciúma (filial)</t>
  </si>
  <si>
    <t xml:space="preserve">9184783</t>
  </si>
  <si>
    <t xml:space="preserve">djccriciumafeminino@gmail.com</t>
  </si>
  <si>
    <t xml:space="preserve">(48) 98411-5958</t>
  </si>
  <si>
    <t xml:space="preserve">75.567.180/0002-78 - Comunidade Terapêutica Desafio Jovem - Feminino</t>
  </si>
  <si>
    <t xml:space="preserve">Comunidade Terapêutica Desafio Jovem Monte das Oliveiras</t>
  </si>
  <si>
    <t xml:space="preserve">Gaspar</t>
  </si>
  <si>
    <t xml:space="preserve">9097104</t>
  </si>
  <si>
    <t xml:space="preserve">djmontedasoliveiras@gmail.com</t>
  </si>
  <si>
    <t xml:space="preserve">(47) 3318-7077</t>
  </si>
  <si>
    <t xml:space="preserve">02.309.984/0001-12 - Comunidade Terapêutica Desafio Jovem Monte das Oliveiras</t>
  </si>
  <si>
    <t xml:space="preserve">Comunidade Terapêutica Luz do Amanhã Centro de Reabilitação</t>
  </si>
  <si>
    <t xml:space="preserve">Erval Velho</t>
  </si>
  <si>
    <t xml:space="preserve">9392920</t>
  </si>
  <si>
    <t xml:space="preserve">clervalvelho@hotmail.com</t>
  </si>
  <si>
    <t xml:space="preserve">(48) 3542-1908</t>
  </si>
  <si>
    <t xml:space="preserve">10.615.019/0001-04 - Comunidade Terapêutica Dignidade para a Vida</t>
  </si>
  <si>
    <t xml:space="preserve">Comunidade Terapêutica Fazenda São Jorge II</t>
  </si>
  <si>
    <t xml:space="preserve">9268707</t>
  </si>
  <si>
    <t xml:space="preserve">17.790.385/0001-30 - Comunidade Terapêutica Fazenda São Jorge II</t>
  </si>
  <si>
    <t xml:space="preserve">Comunidade Terapêutica Kairós</t>
  </si>
  <si>
    <t xml:space="preserve">São Francisco do Sul</t>
  </si>
  <si>
    <t xml:space="preserve">9174206</t>
  </si>
  <si>
    <t xml:space="preserve">anjosdailha.sfs@gmail.com</t>
  </si>
  <si>
    <t xml:space="preserve">(47) 3444-1446</t>
  </si>
  <si>
    <t xml:space="preserve">18.471.551/0001-07 - Comunidade Terapêutica Kairós</t>
  </si>
  <si>
    <t xml:space="preserve">Comunidade Terapêutica Luz no Vale - CERLUZ</t>
  </si>
  <si>
    <t xml:space="preserve">Nova Veneza</t>
  </si>
  <si>
    <t xml:space="preserve">9176012</t>
  </si>
  <si>
    <t xml:space="preserve">centroluznovale@gmail.com</t>
  </si>
  <si>
    <t xml:space="preserve">(48) 99841-2457</t>
  </si>
  <si>
    <t xml:space="preserve">13.445.159/0001-61 - Comunidade Terapêutica Luz no Vale - CERLUZ</t>
  </si>
  <si>
    <t xml:space="preserve">Comunidade Terapêutica Nova Vida</t>
  </si>
  <si>
    <t xml:space="preserve">6653693</t>
  </si>
  <si>
    <t xml:space="preserve">comunidadeterapeutica.novavida@gmail.com</t>
  </si>
  <si>
    <t xml:space="preserve">(47) 99714-1010</t>
  </si>
  <si>
    <t xml:space="preserve">76.705.128/0001-12 - Comunidade Terapêutica Nova Vida</t>
  </si>
  <si>
    <t xml:space="preserve">Comunidade Terapêutica São Francisco</t>
  </si>
  <si>
    <t xml:space="preserve">Videira</t>
  </si>
  <si>
    <t xml:space="preserve">6691307</t>
  </si>
  <si>
    <t xml:space="preserve">contato@ctsaofrancisco.com.br</t>
  </si>
  <si>
    <t xml:space="preserve">(49) 3566-7212</t>
  </si>
  <si>
    <t xml:space="preserve">11.722.291/0001-48 - Comunidade Terapêutica São Francisco</t>
  </si>
  <si>
    <t xml:space="preserve">Comunidade Terapêutica São Francisco (filial) </t>
  </si>
  <si>
    <t xml:space="preserve">Campos Novos</t>
  </si>
  <si>
    <t xml:space="preserve">7923902</t>
  </si>
  <si>
    <t xml:space="preserve">saofranciscocn@hotmail.com</t>
  </si>
  <si>
    <t xml:space="preserve">(49) 3544-0115</t>
  </si>
  <si>
    <t xml:space="preserve">11.722.291/0002-29 - Comunidade Terapêutica São Francisco (filial) </t>
  </si>
  <si>
    <t xml:space="preserve">Comunidade Terapêutica Viver Livre</t>
  </si>
  <si>
    <t xml:space="preserve">Praia Grande</t>
  </si>
  <si>
    <t xml:space="preserve">7205260</t>
  </si>
  <si>
    <t xml:space="preserve">subsviverlivre@yahoo.com.br</t>
  </si>
  <si>
    <t xml:space="preserve">(48) 99109-5911</t>
  </si>
  <si>
    <t xml:space="preserve">10.283.625/0001-61 - Comunidade Terapêutica Viver Livre</t>
  </si>
  <si>
    <t xml:space="preserve">Comunidade Terapêutica Viver Livre </t>
  </si>
  <si>
    <t xml:space="preserve">Balneário Camboriú</t>
  </si>
  <si>
    <t xml:space="preserve">7142447</t>
  </si>
  <si>
    <t xml:space="preserve">viverlivrect@gmail.com</t>
  </si>
  <si>
    <t xml:space="preserve">(47) 3363-9947</t>
  </si>
  <si>
    <t xml:space="preserve">04.981.194/0001-04 - Comunidade Terapêutica Viver Livre </t>
  </si>
  <si>
    <t xml:space="preserve">CREISMA - Desafio Jovem Monte Ararat</t>
  </si>
  <si>
    <t xml:space="preserve">Pescaria Brava</t>
  </si>
  <si>
    <t xml:space="preserve">9182578</t>
  </si>
  <si>
    <t xml:space="preserve">djmonteararat@hotmail.com</t>
  </si>
  <si>
    <t xml:space="preserve">(48) 99815-2129</t>
  </si>
  <si>
    <t xml:space="preserve">11.113.927/0002-35 - CREISMA - Desafio Jovem Monte Ararat</t>
  </si>
  <si>
    <t xml:space="preserve">Dependência Química - Associação Especializada no Tratamento em ADVENTUS</t>
  </si>
  <si>
    <t xml:space="preserve">9241418</t>
  </si>
  <si>
    <t xml:space="preserve">13.440.905/0001-24 - Dependência Química - Associação Especializada no Tratamento em ADVENTUS</t>
  </si>
  <si>
    <t xml:space="preserve">Fundação Hermon </t>
  </si>
  <si>
    <t xml:space="preserve">Porto União</t>
  </si>
  <si>
    <t xml:space="preserve">6785379</t>
  </si>
  <si>
    <t xml:space="preserve">cterapeutica@funcaohermon.com.br</t>
  </si>
  <si>
    <t xml:space="preserve">(42) 99163-9418</t>
  </si>
  <si>
    <t xml:space="preserve">04.532.963/0005-10 - Fundação Hermon </t>
  </si>
  <si>
    <t xml:space="preserve">Instituição Evangélica Desafio Jovem Cristo é a Solução</t>
  </si>
  <si>
    <t xml:space="preserve">Tubarão</t>
  </si>
  <si>
    <t xml:space="preserve">9185569</t>
  </si>
  <si>
    <t xml:space="preserve">desafiojovemtubarao@gmail.com</t>
  </si>
  <si>
    <t xml:space="preserve">(48) 3628-1292</t>
  </si>
  <si>
    <t xml:space="preserve">95.780.482/0001-56 - Instituição Evangélica Desafio Jovem Cristo é a Solução</t>
  </si>
  <si>
    <t xml:space="preserve">Instituto El Shaddai</t>
  </si>
  <si>
    <t xml:space="preserve">9707131</t>
  </si>
  <si>
    <t xml:space="preserve">institutoelshaddai.coordenacao@gmail.com</t>
  </si>
  <si>
    <t xml:space="preserve">(48) 99859-8383</t>
  </si>
  <si>
    <t xml:space="preserve">16.803.838/0001-53 - Instituto El Shaddai</t>
  </si>
  <si>
    <t xml:space="preserve">Instituto Passo a Passo no Caminho </t>
  </si>
  <si>
    <t xml:space="preserve">9178554</t>
  </si>
  <si>
    <t xml:space="preserve">mariopassoapasso@hotmail.com</t>
  </si>
  <si>
    <t xml:space="preserve">(48) 3341-6671</t>
  </si>
  <si>
    <t xml:space="preserve">14.637.663/0001-26 - Instituto Passo a Passo no Caminho </t>
  </si>
  <si>
    <t xml:space="preserve">Instituto Redenção -  Bairro Caetes </t>
  </si>
  <si>
    <t xml:space="preserve">9495835</t>
  </si>
  <si>
    <t xml:space="preserve">adm@institutoredencao.com.br</t>
  </si>
  <si>
    <t xml:space="preserve">(47) 3363-7488</t>
  </si>
  <si>
    <t xml:space="preserve">10.197.909/0004-88 - Instituto Redenção -  Bairro Caetes </t>
  </si>
  <si>
    <t xml:space="preserve">Instituto Redenção -  Bairro Limeira </t>
  </si>
  <si>
    <t xml:space="preserve">7105541</t>
  </si>
  <si>
    <t xml:space="preserve">(47) 3363-7468</t>
  </si>
  <si>
    <t xml:space="preserve">10.197.909/0001-35 - Instituto Redenção -  Bairro Limeira </t>
  </si>
  <si>
    <t xml:space="preserve">Instituto Redenção - Comunidade Terapêutica Picollo Paradiso </t>
  </si>
  <si>
    <t xml:space="preserve">Biguaçu</t>
  </si>
  <si>
    <t xml:space="preserve">9467858</t>
  </si>
  <si>
    <t xml:space="preserve">(47) 3363-7458</t>
  </si>
  <si>
    <t xml:space="preserve">10.197.909/0002-16 - Instituto Redenção - Comunidade Terapêutica Picollo Paradiso </t>
  </si>
  <si>
    <t xml:space="preserve">Instituto Terapêutico Desafio Jovem de Nova Trento</t>
  </si>
  <si>
    <t xml:space="preserve">Nova Trento</t>
  </si>
  <si>
    <t xml:space="preserve">9181385</t>
  </si>
  <si>
    <t xml:space="preserve">contatodesafiojovem@gmail.com</t>
  </si>
  <si>
    <t xml:space="preserve">(48) 99608-8861</t>
  </si>
  <si>
    <t xml:space="preserve">10.483.007/0001-65 - Instituto Terapêutico Desafio Jovem de Nova Trento</t>
  </si>
  <si>
    <t xml:space="preserve">Instituto Vó Maria</t>
  </si>
  <si>
    <t xml:space="preserve">Sto Amaro da Imperatriz</t>
  </si>
  <si>
    <t xml:space="preserve">9191704</t>
  </si>
  <si>
    <t xml:space="preserve">ct.vomaria@gmail.com</t>
  </si>
  <si>
    <t xml:space="preserve">(48) 99141-0764</t>
  </si>
  <si>
    <t xml:space="preserve">14.587.665/0001-58 - Instituto Vó Maria</t>
  </si>
  <si>
    <t xml:space="preserve">Novo Rumo Casa de Recuperação </t>
  </si>
  <si>
    <t xml:space="preserve">9184740</t>
  </si>
  <si>
    <t xml:space="preserve">casanovorumo@gmail.com</t>
  </si>
  <si>
    <t xml:space="preserve">(47) 99909-5637</t>
  </si>
  <si>
    <t xml:space="preserve">03.066.421/0001-03 - Novo Rumo Casa de Recuperação </t>
  </si>
  <si>
    <t xml:space="preserve">Núcleo de Recuperação e Reabilitação de Vidas - NURREVI</t>
  </si>
  <si>
    <t xml:space="preserve">9184155</t>
  </si>
  <si>
    <t xml:space="preserve">tecnicos@ct.nurrevi.org</t>
  </si>
  <si>
    <t xml:space="preserve">(48) 3034-4555</t>
  </si>
  <si>
    <t xml:space="preserve">03.448.121/0002-70 - Núcleo de Recuperação e Reabilitação de Vidas - NURREVI</t>
  </si>
  <si>
    <t xml:space="preserve">PIAA - Programa Institucional Aluno Aprendiz </t>
  </si>
  <si>
    <t xml:space="preserve">Treviso</t>
  </si>
  <si>
    <t xml:space="preserve">9983708</t>
  </si>
  <si>
    <t xml:space="preserve">piaa.org@outlook.com</t>
  </si>
  <si>
    <t xml:space="preserve">(48) 99856-7715</t>
  </si>
  <si>
    <t xml:space="preserve">08.562.842/0001-49 - PIAA - Programa Institucional Aluno Aprendiz </t>
  </si>
  <si>
    <t xml:space="preserve">Ponto de Apoio Despertar Jovem</t>
  </si>
  <si>
    <t xml:space="preserve">3474097</t>
  </si>
  <si>
    <t xml:space="preserve">despertarjovemadm@gmail.com</t>
  </si>
  <si>
    <t xml:space="preserve">(48) 99684-3942</t>
  </si>
  <si>
    <t xml:space="preserve">80.988.249/0001-96 - Ponto de Apoio Despertar Jovem</t>
  </si>
  <si>
    <t xml:space="preserve">Ponto de Apoio Despertar Jovem </t>
  </si>
  <si>
    <t xml:space="preserve">Imbituba </t>
  </si>
  <si>
    <t xml:space="preserve">08.988.249/0001-96 - Ponto de Apoio Despertar Jovem </t>
  </si>
  <si>
    <t xml:space="preserve">Projeto Ágape Vida </t>
  </si>
  <si>
    <t xml:space="preserve">9183442</t>
  </si>
  <si>
    <t xml:space="preserve">agapevida2015@hotmail.com</t>
  </si>
  <si>
    <t xml:space="preserve">(48) 3644-1309</t>
  </si>
  <si>
    <t xml:space="preserve">08.936.709/0001-05 - Projeto Ágape Vida </t>
  </si>
  <si>
    <t xml:space="preserve">Projeto Vida Itapema – PROVITA</t>
  </si>
  <si>
    <t xml:space="preserve">Itapema</t>
  </si>
  <si>
    <t xml:space="preserve">2849755</t>
  </si>
  <si>
    <t xml:space="preserve">provita.itapema@gmail.com</t>
  </si>
  <si>
    <t xml:space="preserve">(47) 999328077</t>
  </si>
  <si>
    <t xml:space="preserve">02.717.050/0001-10 - Projeto Vida Itapema – PROVITA</t>
  </si>
  <si>
    <t xml:space="preserve">Reconstruir Vidas</t>
  </si>
  <si>
    <t xml:space="preserve">9169466</t>
  </si>
  <si>
    <t xml:space="preserve">reconstruirvidas@gmail.com</t>
  </si>
  <si>
    <t xml:space="preserve">(48) 3622-0519</t>
  </si>
  <si>
    <t xml:space="preserve">13.317.823/0001-97 - Reconstruir Vidas</t>
  </si>
  <si>
    <t xml:space="preserve">Rosa de Saron </t>
  </si>
  <si>
    <t xml:space="preserve">6816274</t>
  </si>
  <si>
    <t xml:space="preserve">ctrosadesaronjlle@hotmail.com</t>
  </si>
  <si>
    <t xml:space="preserve">(47) 3426-2721</t>
  </si>
  <si>
    <t xml:space="preserve">02.000.030/0001-23 - Rosa de Saron </t>
  </si>
  <si>
    <t xml:space="preserve">SASIEQ – Serviço de Ação Social de Integração, Educação e Qualidade</t>
  </si>
  <si>
    <t xml:space="preserve">9178147</t>
  </si>
  <si>
    <t xml:space="preserve">sasieq.valedaluz@gmail.com</t>
  </si>
  <si>
    <t xml:space="preserve">(47) 99179-3260</t>
  </si>
  <si>
    <t xml:space="preserve">81.140.360/0001-90 - SASIEQ – Serviço de Ação Social de Integração, Educação e Qualidade</t>
  </si>
  <si>
    <t xml:space="preserve">ESTADO DE SANTA CATARINA</t>
  </si>
  <si>
    <t xml:space="preserve">SECRETARIA DE ESTADO DA SAÚDE - SES</t>
  </si>
  <si>
    <t xml:space="preserve">SUPERINTENDÊNCIA DE ATENÇÃO À SAÚDE - SAS</t>
  </si>
  <si>
    <t xml:space="preserve">DIRETORIA DE ATENÇÃO ESPECIALIZADA - DAES</t>
  </si>
  <si>
    <t xml:space="preserve">GERÊNCIA DE MONITORAMENTO E AVALIAÇÃO EM SAÚDE - GEMAS</t>
  </si>
  <si>
    <t xml:space="preserve">Data do Agendamento do Acolhimento (Confirmado)</t>
  </si>
  <si>
    <t xml:space="preserve"> * Motivo da  Saida: 1  - Desistência ; 2 - Fuga/Evasão; 3 - Alta Administrativa; 4 - Alta Terapêutica; 5 - Agravante de Saúde; 6 - Mudança de Convênio/Programa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</si>
</sst>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mmmm&quot; de &quot;yyyy"/>
    <numFmt numFmtId="167" formatCode="000\.000\.000\-00"/>
    <numFmt numFmtId="168" formatCode="@"/>
    <numFmt numFmtId="169" formatCode="dd/mm/yyyy"/>
    <numFmt numFmtId="170" formatCode="mmmm"/>
  </numFmts>
  <fonts count="2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3"/>
      <name val="Times New Roman"/>
      <family val="0"/>
    </font>
    <font>
      <sz val="13"/>
      <name val="Times New Roman"/>
      <family val="0"/>
    </font>
    <font>
      <b val="true"/>
      <sz val="13"/>
      <color rgb="FFFF0000"/>
      <name val="Times New Roman"/>
      <family val="0"/>
    </font>
    <font>
      <b val="true"/>
      <sz val="13"/>
      <color rgb="FF000000"/>
      <name val="Times New Roman"/>
      <family val="0"/>
    </font>
    <font>
      <sz val="13"/>
      <color rgb="FF000000"/>
      <name val="Times New Roman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4CCCC"/>
        <bgColor rgb="FFD9D2E9"/>
      </patternFill>
    </fill>
    <fill>
      <patternFill patternType="solid">
        <fgColor rgb="FFB9FFFF"/>
        <bgColor rgb="FFD9EAD3"/>
      </patternFill>
    </fill>
    <fill>
      <patternFill patternType="solid">
        <fgColor rgb="FFC9DAF8"/>
        <bgColor rgb="FFD9D2E9"/>
      </patternFill>
    </fill>
    <fill>
      <patternFill patternType="solid">
        <fgColor rgb="FFD9EAD3"/>
        <bgColor rgb="FFC9DAF8"/>
      </patternFill>
    </fill>
    <fill>
      <patternFill patternType="solid">
        <fgColor rgb="FFFFE599"/>
        <bgColor rgb="FFFFFFCC"/>
      </patternFill>
    </fill>
    <fill>
      <patternFill patternType="solid">
        <fgColor rgb="FFD9D2E9"/>
        <bgColor rgb="FFC9DA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1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0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000000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9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2E9"/>
      <rgbColor rgb="FFD9EAD3"/>
      <rgbColor rgb="FFFFE599"/>
      <rgbColor rgb="FFBFBFB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201240</xdr:colOff>
      <xdr:row>0</xdr:row>
      <xdr:rowOff>85680</xdr:rowOff>
    </xdr:from>
    <xdr:to>
      <xdr:col>2</xdr:col>
      <xdr:colOff>725400</xdr:colOff>
      <xdr:row>6</xdr:row>
      <xdr:rowOff>18720</xdr:rowOff>
    </xdr:to>
    <xdr:pic>
      <xdr:nvPicPr>
        <xdr:cNvPr id="0" name="image1.png_0" descr=""/>
        <xdr:cNvPicPr/>
      </xdr:nvPicPr>
      <xdr:blipFill>
        <a:blip r:embed="rId1"/>
        <a:stretch/>
      </xdr:blipFill>
      <xdr:spPr>
        <a:xfrm>
          <a:off x="201240" y="85680"/>
          <a:ext cx="3594240" cy="904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800280</xdr:colOff>
      <xdr:row>1</xdr:row>
      <xdr:rowOff>19080</xdr:rowOff>
    </xdr:from>
    <xdr:to>
      <xdr:col>9</xdr:col>
      <xdr:colOff>1180800</xdr:colOff>
      <xdr:row>9</xdr:row>
      <xdr:rowOff>113400</xdr:rowOff>
    </xdr:to>
    <xdr:sp>
      <xdr:nvSpPr>
        <xdr:cNvPr id="1" name="CustomShape 1"/>
        <xdr:cNvSpPr/>
      </xdr:nvSpPr>
      <xdr:spPr>
        <a:xfrm>
          <a:off x="6075720" y="180720"/>
          <a:ext cx="4665960" cy="1389960"/>
        </a:xfrm>
        <a:prstGeom prst="downArrow">
          <a:avLst>
            <a:gd name="adj1" fmla="val 50000"/>
            <a:gd name="adj2" fmla="val 51940"/>
          </a:avLst>
        </a:prstGeom>
        <a:solidFill>
          <a:srgbClr val="ffff00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1. Selecionar o CNPJ da Comunidade por meio da caixa de seleção [▼]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10</xdr:col>
      <xdr:colOff>66600</xdr:colOff>
      <xdr:row>2</xdr:row>
      <xdr:rowOff>104760</xdr:rowOff>
    </xdr:from>
    <xdr:to>
      <xdr:col>17</xdr:col>
      <xdr:colOff>475560</xdr:colOff>
      <xdr:row>11</xdr:row>
      <xdr:rowOff>65880</xdr:rowOff>
    </xdr:to>
    <xdr:sp>
      <xdr:nvSpPr>
        <xdr:cNvPr id="2" name="CustomShape 1"/>
        <xdr:cNvSpPr/>
      </xdr:nvSpPr>
      <xdr:spPr>
        <a:xfrm>
          <a:off x="11506680" y="428400"/>
          <a:ext cx="4704480" cy="1418400"/>
        </a:xfrm>
        <a:prstGeom prst="leftArrow">
          <a:avLst>
            <a:gd name="adj1" fmla="val 50000"/>
            <a:gd name="adj2" fmla="val 50000"/>
          </a:avLst>
        </a:prstGeom>
        <a:solidFill>
          <a:srgbClr val="f4cccc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2. Selecionar o Mês de Referência/Competência [▼]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820080</xdr:colOff>
      <xdr:row>16</xdr:row>
      <xdr:rowOff>19080</xdr:rowOff>
    </xdr:from>
    <xdr:to>
      <xdr:col>6</xdr:col>
      <xdr:colOff>30600</xdr:colOff>
      <xdr:row>23</xdr:row>
      <xdr:rowOff>132480</xdr:rowOff>
    </xdr:to>
    <xdr:sp>
      <xdr:nvSpPr>
        <xdr:cNvPr id="3" name="CustomShape 1"/>
        <xdr:cNvSpPr/>
      </xdr:nvSpPr>
      <xdr:spPr>
        <a:xfrm>
          <a:off x="4930200" y="3333600"/>
          <a:ext cx="1743120" cy="1247040"/>
        </a:xfrm>
        <a:prstGeom prst="roundRect">
          <a:avLst>
            <a:gd name="adj" fmla="val 16667"/>
          </a:avLst>
        </a:prstGeom>
        <a:solidFill>
          <a:srgbClr val="d9ead3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5. Selecionar o tipo pela caixa de seleção [▼]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0</xdr:colOff>
      <xdr:row>16</xdr:row>
      <xdr:rowOff>47520</xdr:rowOff>
    </xdr:from>
    <xdr:to>
      <xdr:col>9</xdr:col>
      <xdr:colOff>1847160</xdr:colOff>
      <xdr:row>24</xdr:row>
      <xdr:rowOff>94680</xdr:rowOff>
    </xdr:to>
    <xdr:sp>
      <xdr:nvSpPr>
        <xdr:cNvPr id="4" name="CustomShape 1"/>
        <xdr:cNvSpPr/>
      </xdr:nvSpPr>
      <xdr:spPr>
        <a:xfrm>
          <a:off x="9560880" y="3362040"/>
          <a:ext cx="1847160" cy="1342440"/>
        </a:xfrm>
        <a:prstGeom prst="roundRect">
          <a:avLst>
            <a:gd name="adj" fmla="val 16667"/>
          </a:avLst>
        </a:prstGeom>
        <a:solidFill>
          <a:srgbClr val="d9d2e9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O cálculo destes campos é realizado automaticamente, não sendo necessário editar.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0</xdr:colOff>
      <xdr:row>12</xdr:row>
      <xdr:rowOff>104760</xdr:rowOff>
    </xdr:from>
    <xdr:to>
      <xdr:col>9</xdr:col>
      <xdr:colOff>90360</xdr:colOff>
      <xdr:row>30</xdr:row>
      <xdr:rowOff>142200</xdr:rowOff>
    </xdr:to>
    <xdr:sp>
      <xdr:nvSpPr>
        <xdr:cNvPr id="5" name="CustomShape 1"/>
        <xdr:cNvSpPr/>
      </xdr:nvSpPr>
      <xdr:spPr>
        <a:xfrm>
          <a:off x="6642720" y="2771640"/>
          <a:ext cx="3008520" cy="2952000"/>
        </a:xfrm>
        <a:prstGeom prst="flowChartAlternateProcess">
          <a:avLst/>
        </a:prstGeom>
        <a:solidFill>
          <a:srgbClr val="ffe599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6. Digitar as datas no formato Dia/Mês/Ano ou DD/MM/AAAA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No caso de acolhidos ainda em acolhimento, digitar exatamente: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ff0000"/>
              </a:solidFill>
              <a:latin typeface="Times New Roman"/>
              <a:ea typeface="Times New Roman"/>
            </a:rPr>
            <a:t>Em acolhimento</a:t>
          </a: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ff0000"/>
              </a:solidFill>
              <a:latin typeface="Times New Roman"/>
              <a:ea typeface="Times New Roman"/>
            </a:rPr>
            <a:t>Não sendo aceitas outras formas como “Acolhido” ou “Acolhimento”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104760</xdr:colOff>
      <xdr:row>4</xdr:row>
      <xdr:rowOff>28440</xdr:rowOff>
    </xdr:from>
    <xdr:to>
      <xdr:col>5</xdr:col>
      <xdr:colOff>1044360</xdr:colOff>
      <xdr:row>8</xdr:row>
      <xdr:rowOff>113400</xdr:rowOff>
    </xdr:to>
    <xdr:sp>
      <xdr:nvSpPr>
        <xdr:cNvPr id="6" name="CustomShape 1"/>
        <xdr:cNvSpPr/>
      </xdr:nvSpPr>
      <xdr:spPr>
        <a:xfrm>
          <a:off x="4214880" y="676080"/>
          <a:ext cx="2104920" cy="732600"/>
        </a:xfrm>
        <a:prstGeom prst="roundRect">
          <a:avLst>
            <a:gd name="adj" fmla="val 16667"/>
          </a:avLst>
        </a:prstGeom>
        <a:solidFill>
          <a:srgbClr val="b9ffff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latin typeface="Times New Roman"/>
              <a:ea typeface="Times New Roman"/>
            </a:rPr>
            <a:t>3. Definir o Representante Legal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1869840</xdr:colOff>
      <xdr:row>11</xdr:row>
      <xdr:rowOff>142920</xdr:rowOff>
    </xdr:from>
    <xdr:to>
      <xdr:col>24</xdr:col>
      <xdr:colOff>162720</xdr:colOff>
      <xdr:row>45</xdr:row>
      <xdr:rowOff>142200</xdr:rowOff>
    </xdr:to>
    <xdr:sp>
      <xdr:nvSpPr>
        <xdr:cNvPr id="7" name="CustomShape 1"/>
        <xdr:cNvSpPr/>
      </xdr:nvSpPr>
      <xdr:spPr>
        <a:xfrm>
          <a:off x="11430720" y="1923840"/>
          <a:ext cx="8419320" cy="6228720"/>
        </a:xfrm>
        <a:prstGeom prst="rect">
          <a:avLst/>
        </a:prstGeom>
        <a:solidFill>
          <a:srgbClr val="d9d2e9"/>
        </a:solidFill>
        <a:ln w="190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Caso haja algum erro no cálculo: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“Favor Selecionar o Mês de Referência”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Selecionar o Mês de Referência (Célula J8)</a:t>
          </a: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com a correta competência.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“Ano Diverge da referência”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Uma das datas inseridas está com o ano de referência incorreto.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“Saída precede a entrada”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A data do agendamento está anterior à data final do acolhimento, verificar as datas para que estejam condizentes.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“Mês Diverge da Referência”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A data digitada na linha correspondente está com a data final do acolhimento divergente da data inserida no campo Mês de Referência (Célula J8).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“Acolhido Há Nove Meses”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O acolhido ultrapassou o tempo máximo de acolhimento permitido, verificar a situação com a gerência.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Erro → “Data Inválida” ou “Data Final Inválida”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Correção: O formato da data está digitado incorretamente, devendo ser “Dia/Mês/Ano” ou “DD/MM/AAAA” ou o texto “Em acolhimento” está digitado incorretamente, devendo ser exatamente como descrito (sem as aspas).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SOFTWARE RECOMENDADO: </a:t>
          </a: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LibreOffice, Microsoft Excel, Microsoft 365, WPS Office.</a:t>
          </a:r>
          <a:endParaRPr b="0" lang="pt-BR" sz="13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SOFTWARE NÃO RECOMENDADO:</a:t>
          </a:r>
          <a:r>
            <a:rPr b="0" lang="en-US" sz="1300" spc="-1" strike="noStrike">
              <a:solidFill>
                <a:srgbClr val="000000"/>
              </a:solidFill>
              <a:latin typeface="Times New Roman"/>
              <a:ea typeface="Times New Roman"/>
            </a:rPr>
            <a:t> Google Drive, OpenOffice.</a:t>
          </a:r>
          <a:endParaRPr b="0" lang="pt-BR" sz="13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162000</xdr:colOff>
      <xdr:row>0</xdr:row>
      <xdr:rowOff>9360</xdr:rowOff>
    </xdr:from>
    <xdr:to>
      <xdr:col>3</xdr:col>
      <xdr:colOff>156600</xdr:colOff>
      <xdr:row>6</xdr:row>
      <xdr:rowOff>84960</xdr:rowOff>
    </xdr:to>
    <xdr:pic>
      <xdr:nvPicPr>
        <xdr:cNvPr id="8" name="image1.png" descr=""/>
        <xdr:cNvPicPr/>
      </xdr:nvPicPr>
      <xdr:blipFill>
        <a:blip r:embed="rId1"/>
        <a:stretch/>
      </xdr:blipFill>
      <xdr:spPr>
        <a:xfrm>
          <a:off x="162000" y="9360"/>
          <a:ext cx="4104720" cy="1046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5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34" activeCellId="0" sqref="H34"/>
    </sheetView>
  </sheetViews>
  <sheetFormatPr defaultColWidth="12.640625" defaultRowHeight="15" zeroHeight="false" outlineLevelRow="0" outlineLevelCol="0"/>
  <cols>
    <col collapsed="false" customWidth="true" hidden="false" outlineLevel="0" max="1" min="1" style="1" width="39.38"/>
    <col collapsed="false" customWidth="true" hidden="false" outlineLevel="0" max="2" min="2" style="1" width="4.13"/>
    <col collapsed="false" customWidth="true" hidden="false" outlineLevel="0" max="3" min="3" style="1" width="15.49"/>
    <col collapsed="false" customWidth="true" hidden="false" outlineLevel="0" max="4" min="4" style="1" width="11.76"/>
    <col collapsed="false" customWidth="true" hidden="false" outlineLevel="0" max="5" min="5" style="1" width="4.75"/>
    <col collapsed="false" customWidth="true" hidden="false" outlineLevel="0" max="6" min="6" style="1" width="19.38"/>
    <col collapsed="false" customWidth="true" hidden="false" outlineLevel="0" max="8" min="7" style="1" width="17.63"/>
    <col collapsed="false" customWidth="true" hidden="false" outlineLevel="0" max="9" min="9" style="1" width="19.12"/>
    <col collapsed="false" customWidth="true" hidden="false" outlineLevel="0" max="10" min="10" style="1" width="5.24"/>
    <col collapsed="false" customWidth="true" hidden="false" outlineLevel="0" max="11" min="11" style="1" width="26.63"/>
    <col collapsed="false" customWidth="true" hidden="false" outlineLevel="0" max="12" min="12" style="1" width="9.25"/>
    <col collapsed="false" customWidth="true" hidden="false" outlineLevel="0" max="13" min="13" style="1" width="9.13"/>
    <col collapsed="false" customWidth="false" hidden="false" outlineLevel="0" max="1024" min="14" style="1" width="12.63"/>
  </cols>
  <sheetData>
    <row r="1" customFormat="false" ht="12.75" hidden="false" customHeight="true" outlineLevel="0" collapsed="false">
      <c r="A1" s="2"/>
      <c r="B1" s="2"/>
      <c r="C1" s="2"/>
      <c r="D1" s="3" t="s">
        <v>0</v>
      </c>
      <c r="E1" s="3"/>
      <c r="F1" s="3"/>
      <c r="G1" s="3"/>
      <c r="H1" s="3"/>
      <c r="I1" s="3"/>
      <c r="J1" s="3"/>
      <c r="K1" s="4"/>
      <c r="L1" s="5"/>
      <c r="M1" s="5"/>
    </row>
    <row r="2" customFormat="false" ht="12.75" hidden="false" customHeight="true" outlineLevel="0" collapsed="false">
      <c r="A2" s="2"/>
      <c r="B2" s="2"/>
      <c r="C2" s="2"/>
      <c r="D2" s="3" t="s">
        <v>1</v>
      </c>
      <c r="E2" s="3"/>
      <c r="F2" s="3"/>
      <c r="G2" s="3"/>
      <c r="H2" s="3"/>
      <c r="I2" s="3"/>
      <c r="J2" s="3"/>
      <c r="K2" s="4"/>
      <c r="L2" s="5"/>
      <c r="M2" s="5"/>
    </row>
    <row r="3" customFormat="false" ht="12.75" hidden="false" customHeight="true" outlineLevel="0" collapsed="false">
      <c r="A3" s="2"/>
      <c r="B3" s="2"/>
      <c r="C3" s="2"/>
      <c r="D3" s="3" t="s">
        <v>2</v>
      </c>
      <c r="E3" s="3"/>
      <c r="F3" s="3"/>
      <c r="G3" s="3"/>
      <c r="H3" s="3"/>
      <c r="I3" s="3"/>
      <c r="J3" s="3"/>
      <c r="K3" s="6"/>
      <c r="L3" s="5"/>
      <c r="M3" s="5"/>
    </row>
    <row r="4" customFormat="false" ht="12.75" hidden="false" customHeight="true" outlineLevel="0" collapsed="false">
      <c r="A4" s="2"/>
      <c r="B4" s="2"/>
      <c r="C4" s="2"/>
      <c r="D4" s="3" t="s">
        <v>3</v>
      </c>
      <c r="E4" s="3"/>
      <c r="F4" s="3"/>
      <c r="G4" s="3"/>
      <c r="H4" s="3"/>
      <c r="I4" s="3"/>
      <c r="J4" s="3"/>
      <c r="K4" s="6"/>
      <c r="L4" s="5"/>
      <c r="M4" s="5"/>
    </row>
    <row r="5" customFormat="false" ht="12.75" hidden="false" customHeight="true" outlineLevel="0" collapsed="false">
      <c r="A5" s="2"/>
      <c r="B5" s="2"/>
      <c r="C5" s="2"/>
      <c r="D5" s="3" t="s">
        <v>4</v>
      </c>
      <c r="E5" s="3"/>
      <c r="F5" s="3"/>
      <c r="G5" s="3"/>
      <c r="H5" s="3"/>
      <c r="I5" s="3"/>
      <c r="J5" s="3"/>
      <c r="K5" s="7"/>
      <c r="L5" s="5"/>
      <c r="M5" s="5"/>
    </row>
    <row r="6" customFormat="false" ht="12.75" hidden="false" customHeight="true" outlineLevel="0" collapsed="false">
      <c r="A6" s="2"/>
      <c r="B6" s="2"/>
      <c r="C6" s="2"/>
      <c r="D6" s="8"/>
      <c r="E6" s="8"/>
      <c r="F6" s="8"/>
      <c r="G6" s="8"/>
      <c r="H6" s="8"/>
      <c r="I6" s="8"/>
      <c r="J6" s="8"/>
      <c r="K6" s="9"/>
      <c r="L6" s="5"/>
      <c r="M6" s="5"/>
    </row>
    <row r="7" customFormat="false" ht="12.75" hidden="false" customHeight="true" outlineLevel="0" collapsed="false">
      <c r="A7" s="2"/>
      <c r="B7" s="2"/>
      <c r="C7" s="2"/>
      <c r="D7" s="10" t="str">
        <f aca="true">"      3.1.0 - "&amp;CONCATENATE("Última Alteração: ",(TEXT((NOW()),"dd/mm/")),(YEAR(NOW())))</f>
        <v>      3.1.0 - Última Alteração: 06/04/2026</v>
      </c>
      <c r="E7" s="10"/>
      <c r="F7" s="10"/>
      <c r="G7" s="10"/>
      <c r="H7" s="10"/>
      <c r="I7" s="10"/>
      <c r="J7" s="10"/>
      <c r="K7" s="9"/>
      <c r="L7" s="5"/>
      <c r="M7" s="5"/>
    </row>
    <row r="8" customFormat="false" ht="12.75" hidden="false" customHeight="true" outlineLevel="0" collapsed="false">
      <c r="A8" s="11" t="s">
        <v>5</v>
      </c>
      <c r="B8" s="11"/>
      <c r="C8" s="11"/>
      <c r="D8" s="11"/>
      <c r="E8" s="11"/>
      <c r="F8" s="11"/>
      <c r="G8" s="11"/>
      <c r="H8" s="11"/>
      <c r="I8" s="12" t="s">
        <v>6</v>
      </c>
      <c r="J8" s="12"/>
      <c r="K8" s="13" t="s">
        <v>7</v>
      </c>
      <c r="L8" s="5"/>
      <c r="M8" s="5"/>
    </row>
    <row r="9" customFormat="false" ht="12.75" hidden="false" customHeight="true" outlineLevel="0" collapsed="false">
      <c r="A9" s="14" t="s">
        <v>8</v>
      </c>
      <c r="B9" s="15" t="str">
        <f aca="false">IFERROR( (IF($F$11="Selecione o CNPJ →","SELECIONE O CNPJ PELO MENU SUSPENSO PARA PREENCHER", (IF( (VLOOKUP((LEFT($F$11,18)),Dados!$B$2:$G$89,2,0))="","", (VLOOKUP((LEFT($F$11,18)),Dados!$B$2:$G$89,2,0)))))),"")</f>
        <v>SELECIONE O CNPJ PELO MENU SUSPENSO PARA PREENCHER</v>
      </c>
      <c r="C9" s="15"/>
      <c r="D9" s="15"/>
      <c r="E9" s="15"/>
      <c r="F9" s="15"/>
      <c r="G9" s="15"/>
      <c r="H9" s="15"/>
      <c r="I9" s="12" t="s">
        <v>9</v>
      </c>
      <c r="J9" s="12"/>
      <c r="K9" s="16" t="str">
        <f aca="false">IFERROR((IF($F$11="","", (IF((VLOOKUP((LEFT($F$11,18)),Dados!$B$2:$G$89,3,0))="","", (VLOOKUP((LEFT($F$11,18)),Dados!$B$2:$G$89,3,0)))))),"")</f>
        <v/>
      </c>
      <c r="L9" s="5"/>
      <c r="M9" s="5"/>
    </row>
    <row r="10" customFormat="false" ht="12.75" hidden="false" customHeight="true" outlineLevel="0" collapsed="false">
      <c r="A10" s="14" t="s">
        <v>10</v>
      </c>
      <c r="B10" s="17"/>
      <c r="C10" s="17"/>
      <c r="D10" s="17"/>
      <c r="E10" s="17"/>
      <c r="F10" s="17"/>
      <c r="G10" s="17"/>
      <c r="H10" s="17"/>
      <c r="I10" s="12" t="s">
        <v>11</v>
      </c>
      <c r="J10" s="12"/>
      <c r="K10" s="16" t="str">
        <f aca="false">IFERROR((IF($F$11="","", (IF((VLOOKUP((LEFT($F$11,18)),Dados!$B$2:$G$89,4,0))="","", (VLOOKUP((LEFT($F$11,18)),Dados!$B$2:$G$89,4,0)))))),"")</f>
        <v/>
      </c>
      <c r="L10" s="5"/>
      <c r="M10" s="5"/>
    </row>
    <row r="11" customFormat="false" ht="12.75" hidden="false" customHeight="true" outlineLevel="0" collapsed="false">
      <c r="A11" s="14" t="s">
        <v>12</v>
      </c>
      <c r="B11" s="18" t="str">
        <f aca="false">IFERROR( (IF($F$11="","", (IF( (VLOOKUP((LEFT($F$11,18)),Dados!$B$2:$G$89,5,0))="","", (VLOOKUP((LEFT($F$11,18)),Dados!$B$2:$G$89,5,0)))))),"")</f>
        <v/>
      </c>
      <c r="C11" s="18"/>
      <c r="D11" s="18"/>
      <c r="E11" s="19" t="s">
        <v>13</v>
      </c>
      <c r="F11" s="20" t="s">
        <v>14</v>
      </c>
      <c r="G11" s="20"/>
      <c r="H11" s="20"/>
      <c r="I11" s="12" t="s">
        <v>15</v>
      </c>
      <c r="J11" s="12"/>
      <c r="K11" s="16" t="str">
        <f aca="false">IFERROR((IF($F$11="","", (IF((VLOOKUP((LEFT($F$11,18)),Dados!$B$2:$G$89,6,0))="","", (VLOOKUP((LEFT($F$11,18)),Dados!$B$2:$G$89,6,0)))))),"")</f>
        <v/>
      </c>
      <c r="L11" s="5"/>
      <c r="M11" s="5"/>
    </row>
    <row r="12" customFormat="false" ht="69.75" hidden="false" customHeight="true" outlineLevel="0" collapsed="false">
      <c r="A12" s="21" t="s">
        <v>16</v>
      </c>
      <c r="B12" s="22" t="s">
        <v>17</v>
      </c>
      <c r="C12" s="23" t="s">
        <v>18</v>
      </c>
      <c r="D12" s="23" t="s">
        <v>19</v>
      </c>
      <c r="E12" s="23" t="s">
        <v>20</v>
      </c>
      <c r="F12" s="23"/>
      <c r="G12" s="23" t="s">
        <v>21</v>
      </c>
      <c r="H12" s="23" t="s">
        <v>22</v>
      </c>
      <c r="I12" s="23" t="s">
        <v>23</v>
      </c>
      <c r="J12" s="24" t="s">
        <v>24</v>
      </c>
      <c r="K12" s="23" t="s">
        <v>25</v>
      </c>
      <c r="L12" s="5"/>
      <c r="M12" s="5"/>
    </row>
    <row r="13" customFormat="false" ht="12.75" hidden="false" customHeight="true" outlineLevel="0" collapsed="false">
      <c r="A13" s="25"/>
      <c r="B13" s="17"/>
      <c r="C13" s="26"/>
      <c r="D13" s="27"/>
      <c r="E13" s="27"/>
      <c r="F13" s="27"/>
      <c r="G13" s="28"/>
      <c r="H13" s="28"/>
      <c r="I13" s="28"/>
      <c r="J13" s="17"/>
      <c r="K13" s="29" t="str">
        <f aca="false">IFERROR( IF(Formulário!$H13="",     "",  IF(Formulário!$I13="",     "",  IF(Formulário!$K$8=Dados!$L$2,     "Favor selecionar o mês de ref.", IF($G13&gt;$H13,    "Entrada precede o agendamento",  IF(YEAR(Formulário!$K$8) &lt;&gt; IF(Formulário!$I13="EM ACOLHIMENTO", YEAR(EOMONTH(Formulário!$K$8,0)), YEAR(Formulário!$I13)),     "ANO DIVERGE DA REFERÊNCIA",  IF(IF(Formulário!$I13="EM ACOLHIMENTO", EOMONTH(Formulário!$K$8,0), Formulário!$I13) &lt; Formulário!$H13,     "SAÍDA PRECEDE A ENTRADA",  IF(Formulário!$I13 &lt; Formulário!$H13,     "SAÍDA PRECEDE A ENTRADA",  IF(MONTH(Formulário!$K$8) &lt;&gt; IF(Formulário!$I13="EM ACOLHIMENTO", MONTH(EOMONTH(Formulário!$K$8,0)), MONTH(Formulário!$I13)),     "MÊS DIVERGE DA REFERÊNCIA",  IF(IF(Formulário!$I13="EM ACOLHIMENTO", EOMONTH(Formulário!$K$8,0), Formulário!$I13) &gt;= EDATE(Formulário!$H13,9),     "Acolhido há 9 meses",  IFERROR( IF(IF(Formulário!$I13="EM ACOLHIMENTO", MONTH(EOMONTH(Formulário!$K$8,0)), MONTH(Formulário!$I13)) &lt;&gt; MONTH(Formulário!$H13),     IF(Formulário!$I13="EM ACOLHIMENTO", DAY(EOMONTH(Formulário!$K$8,0)), DAY(Formulário!$I13)),     (IF(Formulário!$I13="EM ACOLHIMENTO", DAY(EOMONTH(Formulário!$K$8,0)), DAY(Formulário!$I13)))+1-DAY(Formulário!$H13) ),     "Data Inválida"))))))) )) ),  "DATA FINAL INVÁLIDA" )</f>
        <v/>
      </c>
      <c r="L13" s="30"/>
      <c r="M13" s="5"/>
    </row>
    <row r="14" customFormat="false" ht="12.75" hidden="false" customHeight="true" outlineLevel="0" collapsed="false">
      <c r="A14" s="25"/>
      <c r="B14" s="17"/>
      <c r="C14" s="26"/>
      <c r="D14" s="27"/>
      <c r="E14" s="27"/>
      <c r="F14" s="27"/>
      <c r="G14" s="28"/>
      <c r="H14" s="28"/>
      <c r="I14" s="28"/>
      <c r="J14" s="17"/>
      <c r="K14" s="29" t="str">
        <f aca="false">IFERROR( IF(Formulário!$H14="",     "",  IF(Formulário!$I14="",     "",  IF(Formulário!$K$8=Dados!$L$2,     "Favor selecionar o mês de ref.", IF($G14&gt;$H14,    "Entrada precede o agendamento",  IF(YEAR(Formulário!$K$8) &lt;&gt; IF(Formulário!$I14="EM ACOLHIMENTO", YEAR(EOMONTH(Formulário!$K$8,0)), YEAR(Formulário!$I14)),     "ANO DIVERGE DA REFERÊNCIA",  IF(IF(Formulário!$I14="EM ACOLHIMENTO", EOMONTH(Formulário!$K$8,0), Formulário!$I14) &lt; Formulário!$H14,     "SAÍDA PRECEDE A ENTRADA",  IF(Formulário!$I14 &lt; Formulário!$H14,     "SAÍDA PRECEDE A ENTRADA",  IF(MONTH(Formulário!$K$8) &lt;&gt; IF(Formulário!$I14="EM ACOLHIMENTO", MONTH(EOMONTH(Formulário!$K$8,0)), MONTH(Formulário!$I14)),     "MÊS DIVERGE DA REFERÊNCIA",  IF(IF(Formulário!$I14="EM ACOLHIMENTO", EOMONTH(Formulário!$K$8,0), Formulário!$I14) &gt;= EDATE(Formulário!$H14,9),     "Acolhido há 9 meses",  IFERROR( IF(IF(Formulário!$I14="EM ACOLHIMENTO", MONTH(EOMONTH(Formulário!$K$8,0)), MONTH(Formulário!$I14)) &lt;&gt; MONTH(Formulário!$H14),     IF(Formulário!$I14="EM ACOLHIMENTO", DAY(EOMONTH(Formulário!$K$8,0)), DAY(Formulário!$I14)),     (IF(Formulário!$I14="EM ACOLHIMENTO", DAY(EOMONTH(Formulário!$K$8,0)), DAY(Formulário!$I14)))+1-DAY(Formulário!$H14) ),     "Data Inválida"))))))) )) ),  "DATA FINAL INVÁLIDA" )</f>
        <v/>
      </c>
      <c r="L14" s="30"/>
      <c r="M14" s="5"/>
    </row>
    <row r="15" customFormat="false" ht="12.75" hidden="false" customHeight="true" outlineLevel="0" collapsed="false">
      <c r="A15" s="25"/>
      <c r="B15" s="17"/>
      <c r="C15" s="26"/>
      <c r="D15" s="27"/>
      <c r="E15" s="27"/>
      <c r="F15" s="27"/>
      <c r="G15" s="28"/>
      <c r="H15" s="28"/>
      <c r="I15" s="28"/>
      <c r="J15" s="17"/>
      <c r="K15" s="29" t="str">
        <f aca="false">IFERROR( IF(Formulário!$H15="",     "",  IF(Formulário!$I15="",     "",  IF(Formulário!$K$8=Dados!$L$2,     "Favor selecionar o mês de ref.", IF($G15&gt;$H15,    "Entrada precede o agendamento",  IF(YEAR(Formulário!$K$8) &lt;&gt; IF(Formulário!$I15="EM ACOLHIMENTO", YEAR(EOMONTH(Formulário!$K$8,0)), YEAR(Formulário!$I15)),     "ANO DIVERGE DA REFERÊNCIA",  IF(IF(Formulário!$I15="EM ACOLHIMENTO", EOMONTH(Formulário!$K$8,0), Formulário!$I15) &lt; Formulário!$H15,     "SAÍDA PRECEDE A ENTRADA",  IF(Formulário!$I15 &lt; Formulário!$H15,     "SAÍDA PRECEDE A ENTRADA",  IF(MONTH(Formulário!$K$8) &lt;&gt; IF(Formulário!$I15="EM ACOLHIMENTO", MONTH(EOMONTH(Formulário!$K$8,0)), MONTH(Formulário!$I15)),     "MÊS DIVERGE DA REFERÊNCIA",  IF(IF(Formulário!$I15="EM ACOLHIMENTO", EOMONTH(Formulário!$K$8,0), Formulário!$I15) &gt;= EDATE(Formulário!$H15,9),     "Acolhido há 9 meses",  IFERROR( IF(IF(Formulário!$I15="EM ACOLHIMENTO", MONTH(EOMONTH(Formulário!$K$8,0)), MONTH(Formulário!$I15)) &lt;&gt; MONTH(Formulário!$H15),     IF(Formulário!$I15="EM ACOLHIMENTO", DAY(EOMONTH(Formulário!$K$8,0)), DAY(Formulário!$I15)),     (IF(Formulário!$I15="EM ACOLHIMENTO", DAY(EOMONTH(Formulário!$K$8,0)), DAY(Formulário!$I15)))+1-DAY(Formulário!$H15) ),     "Data Inválida"))))))) )) ),  "DATA FINAL INVÁLIDA" )</f>
        <v/>
      </c>
      <c r="L15" s="30"/>
      <c r="M15" s="5"/>
    </row>
    <row r="16" customFormat="false" ht="12.75" hidden="false" customHeight="true" outlineLevel="0" collapsed="false">
      <c r="A16" s="25"/>
      <c r="B16" s="17"/>
      <c r="C16" s="26"/>
      <c r="D16" s="27"/>
      <c r="E16" s="27"/>
      <c r="F16" s="27"/>
      <c r="G16" s="28"/>
      <c r="H16" s="28"/>
      <c r="I16" s="28"/>
      <c r="J16" s="17"/>
      <c r="K16" s="29" t="str">
        <f aca="false">IFERROR( IF(Formulário!$H16="",     "",  IF(Formulário!$I16="",     "",  IF(Formulário!$K$8=Dados!$L$2,     "Favor selecionar o mês de ref.", IF($G16&gt;$H16,    "Entrada precede o agendamento",  IF(YEAR(Formulário!$K$8) &lt;&gt; IF(Formulário!$I16="EM ACOLHIMENTO", YEAR(EOMONTH(Formulário!$K$8,0)), YEAR(Formulário!$I16)),     "ANO DIVERGE DA REFERÊNCIA",  IF(IF(Formulário!$I16="EM ACOLHIMENTO", EOMONTH(Formulário!$K$8,0), Formulário!$I16) &lt; Formulário!$H16,     "SAÍDA PRECEDE A ENTRADA",  IF(Formulário!$I16 &lt; Formulário!$H16,     "SAÍDA PRECEDE A ENTRADA",  IF(MONTH(Formulário!$K$8) &lt;&gt; IF(Formulário!$I16="EM ACOLHIMENTO", MONTH(EOMONTH(Formulário!$K$8,0)), MONTH(Formulário!$I16)),     "MÊS DIVERGE DA REFERÊNCIA",  IF(IF(Formulário!$I16="EM ACOLHIMENTO", EOMONTH(Formulário!$K$8,0), Formulário!$I16) &gt;= EDATE(Formulário!$H16,9),     "Acolhido há 9 meses",  IFERROR( IF(IF(Formulário!$I16="EM ACOLHIMENTO", MONTH(EOMONTH(Formulário!$K$8,0)), MONTH(Formulário!$I16)) &lt;&gt; MONTH(Formulário!$H16),     IF(Formulário!$I16="EM ACOLHIMENTO", DAY(EOMONTH(Formulário!$K$8,0)), DAY(Formulário!$I16)),     (IF(Formulário!$I16="EM ACOLHIMENTO", DAY(EOMONTH(Formulário!$K$8,0)), DAY(Formulário!$I16)))+1-DAY(Formulário!$H16) ),     "Data Inválida"))))))) )) ),  "DATA FINAL INVÁLIDA" )</f>
        <v/>
      </c>
      <c r="L16" s="30"/>
      <c r="M16" s="5"/>
    </row>
    <row r="17" customFormat="false" ht="12.75" hidden="false" customHeight="true" outlineLevel="0" collapsed="false">
      <c r="A17" s="25"/>
      <c r="B17" s="17"/>
      <c r="C17" s="26"/>
      <c r="D17" s="27"/>
      <c r="E17" s="27"/>
      <c r="F17" s="27"/>
      <c r="G17" s="28"/>
      <c r="H17" s="28"/>
      <c r="I17" s="28"/>
      <c r="J17" s="17"/>
      <c r="K17" s="29" t="str">
        <f aca="false">IFERROR( IF(Formulário!$H17="",     "",  IF(Formulário!$I17="",     "",  IF(Formulário!$K$8=Dados!$L$2,     "Favor selecionar o mês de ref.", IF($G17&gt;$H17,    "Entrada precede o agendamento",  IF(YEAR(Formulário!$K$8) &lt;&gt; IF(Formulário!$I17="EM ACOLHIMENTO", YEAR(EOMONTH(Formulário!$K$8,0)), YEAR(Formulário!$I17)),     "ANO DIVERGE DA REFERÊNCIA",  IF(IF(Formulário!$I17="EM ACOLHIMENTO", EOMONTH(Formulário!$K$8,0), Formulário!$I17) &lt; Formulário!$H17,     "SAÍDA PRECEDE A ENTRADA",  IF(Formulário!$I17 &lt; Formulário!$H17,     "SAÍDA PRECEDE A ENTRADA",  IF(MONTH(Formulário!$K$8) &lt;&gt; IF(Formulário!$I17="EM ACOLHIMENTO", MONTH(EOMONTH(Formulário!$K$8,0)), MONTH(Formulário!$I17)),     "MÊS DIVERGE DA REFERÊNCIA",  IF(IF(Formulário!$I17="EM ACOLHIMENTO", EOMONTH(Formulário!$K$8,0), Formulário!$I17) &gt;= EDATE(Formulário!$H17,9),     "Acolhido há 9 meses",  IFERROR( IF(IF(Formulário!$I17="EM ACOLHIMENTO", MONTH(EOMONTH(Formulário!$K$8,0)), MONTH(Formulário!$I17)) &lt;&gt; MONTH(Formulário!$H17),     IF(Formulário!$I17="EM ACOLHIMENTO", DAY(EOMONTH(Formulário!$K$8,0)), DAY(Formulário!$I17)),     (IF(Formulário!$I17="EM ACOLHIMENTO", DAY(EOMONTH(Formulário!$K$8,0)), DAY(Formulário!$I17)))+1-DAY(Formulário!$H17) ),     "Data Inválida"))))))) )) ),  "DATA FINAL INVÁLIDA" )</f>
        <v/>
      </c>
      <c r="L17" s="30"/>
      <c r="M17" s="5"/>
    </row>
    <row r="18" customFormat="false" ht="12.75" hidden="false" customHeight="true" outlineLevel="0" collapsed="false">
      <c r="A18" s="25"/>
      <c r="B18" s="17"/>
      <c r="C18" s="26"/>
      <c r="D18" s="27"/>
      <c r="E18" s="27"/>
      <c r="F18" s="27"/>
      <c r="G18" s="28"/>
      <c r="H18" s="28"/>
      <c r="I18" s="28"/>
      <c r="J18" s="17"/>
      <c r="K18" s="29" t="str">
        <f aca="false">IFERROR( IF(Formulário!$H18="",     "",  IF(Formulário!$I18="",     "",  IF(Formulário!$K$8=Dados!$L$2,     "Favor selecionar o mês de ref.", IF($G18&gt;$H18,    "Entrada precede o agendamento",  IF(YEAR(Formulário!$K$8) &lt;&gt; IF(Formulário!$I18="EM ACOLHIMENTO", YEAR(EOMONTH(Formulário!$K$8,0)), YEAR(Formulário!$I18)),     "ANO DIVERGE DA REFERÊNCIA",  IF(IF(Formulário!$I18="EM ACOLHIMENTO", EOMONTH(Formulário!$K$8,0), Formulário!$I18) &lt; Formulário!$H18,     "SAÍDA PRECEDE A ENTRADA",  IF(Formulário!$I18 &lt; Formulário!$H18,     "SAÍDA PRECEDE A ENTRADA",  IF(MONTH(Formulário!$K$8) &lt;&gt; IF(Formulário!$I18="EM ACOLHIMENTO", MONTH(EOMONTH(Formulário!$K$8,0)), MONTH(Formulário!$I18)),     "MÊS DIVERGE DA REFERÊNCIA",  IF(IF(Formulário!$I18="EM ACOLHIMENTO", EOMONTH(Formulário!$K$8,0), Formulário!$I18) &gt;= EDATE(Formulário!$H18,9),     "Acolhido há 9 meses",  IFERROR( IF(IF(Formulário!$I18="EM ACOLHIMENTO", MONTH(EOMONTH(Formulário!$K$8,0)), MONTH(Formulário!$I18)) &lt;&gt; MONTH(Formulário!$H18),     IF(Formulário!$I18="EM ACOLHIMENTO", DAY(EOMONTH(Formulário!$K$8,0)), DAY(Formulário!$I18)),     (IF(Formulário!$I18="EM ACOLHIMENTO", DAY(EOMONTH(Formulário!$K$8,0)), DAY(Formulário!$I18)))+1-DAY(Formulário!$H18) ),     "Data Inválida"))))))) )) ),  "DATA FINAL INVÁLIDA" )</f>
        <v/>
      </c>
      <c r="L18" s="30"/>
      <c r="M18" s="5"/>
    </row>
    <row r="19" customFormat="false" ht="12.75" hidden="false" customHeight="true" outlineLevel="0" collapsed="false">
      <c r="A19" s="25"/>
      <c r="B19" s="17"/>
      <c r="C19" s="26"/>
      <c r="D19" s="27"/>
      <c r="E19" s="27"/>
      <c r="F19" s="27"/>
      <c r="G19" s="28"/>
      <c r="H19" s="28"/>
      <c r="I19" s="28"/>
      <c r="J19" s="17"/>
      <c r="K19" s="29" t="str">
        <f aca="false">IFERROR( IF(Formulário!$H19="",     "",  IF(Formulário!$I19="",     "",  IF(Formulário!$K$8=Dados!$L$2,     "Favor selecionar o mês de ref.", IF($G19&gt;$H19,    "Entrada precede o agendamento",  IF(YEAR(Formulário!$K$8) &lt;&gt; IF(Formulário!$I19="EM ACOLHIMENTO", YEAR(EOMONTH(Formulário!$K$8,0)), YEAR(Formulário!$I19)),     "ANO DIVERGE DA REFERÊNCIA",  IF(IF(Formulário!$I19="EM ACOLHIMENTO", EOMONTH(Formulário!$K$8,0), Formulário!$I19) &lt; Formulário!$H19,     "SAÍDA PRECEDE A ENTRADA",  IF(Formulário!$I19 &lt; Formulário!$H19,     "SAÍDA PRECEDE A ENTRADA",  IF(MONTH(Formulário!$K$8) &lt;&gt; IF(Formulário!$I19="EM ACOLHIMENTO", MONTH(EOMONTH(Formulário!$K$8,0)), MONTH(Formulário!$I19)),     "MÊS DIVERGE DA REFERÊNCIA",  IF(IF(Formulário!$I19="EM ACOLHIMENTO", EOMONTH(Formulário!$K$8,0), Formulário!$I19) &gt;= EDATE(Formulário!$H19,9),     "Acolhido há 9 meses",  IFERROR( IF(IF(Formulário!$I19="EM ACOLHIMENTO", MONTH(EOMONTH(Formulário!$K$8,0)), MONTH(Formulário!$I19)) &lt;&gt; MONTH(Formulário!$H19),     IF(Formulário!$I19="EM ACOLHIMENTO", DAY(EOMONTH(Formulário!$K$8,0)), DAY(Formulário!$I19)),     (IF(Formulário!$I19="EM ACOLHIMENTO", DAY(EOMONTH(Formulário!$K$8,0)), DAY(Formulário!$I19)))+1-DAY(Formulário!$H19) ),     "Data Inválida"))))))) )) ),  "DATA FINAL INVÁLIDA" )</f>
        <v/>
      </c>
      <c r="L19" s="30"/>
      <c r="M19" s="5"/>
    </row>
    <row r="20" customFormat="false" ht="12.75" hidden="false" customHeight="true" outlineLevel="0" collapsed="false">
      <c r="A20" s="25"/>
      <c r="B20" s="17"/>
      <c r="C20" s="26"/>
      <c r="D20" s="27"/>
      <c r="E20" s="27"/>
      <c r="F20" s="27"/>
      <c r="G20" s="28"/>
      <c r="H20" s="28"/>
      <c r="I20" s="28"/>
      <c r="J20" s="17"/>
      <c r="K20" s="29" t="str">
        <f aca="false">IFERROR( IF(Formulário!$H20="",     "",  IF(Formulário!$I20="",     "",  IF(Formulário!$K$8=Dados!$L$2,     "Favor selecionar o mês de ref.", IF($G20&gt;$H20,    "Entrada precede o agendamento",  IF(YEAR(Formulário!$K$8) &lt;&gt; IF(Formulário!$I20="EM ACOLHIMENTO", YEAR(EOMONTH(Formulário!$K$8,0)), YEAR(Formulário!$I20)),     "ANO DIVERGE DA REFERÊNCIA",  IF(IF(Formulário!$I20="EM ACOLHIMENTO", EOMONTH(Formulário!$K$8,0), Formulário!$I20) &lt; Formulário!$H20,     "SAÍDA PRECEDE A ENTRADA",  IF(Formulário!$I20 &lt; Formulário!$H20,     "SAÍDA PRECEDE A ENTRADA",  IF(MONTH(Formulário!$K$8) &lt;&gt; IF(Formulário!$I20="EM ACOLHIMENTO", MONTH(EOMONTH(Formulário!$K$8,0)), MONTH(Formulário!$I20)),     "MÊS DIVERGE DA REFERÊNCIA",  IF(IF(Formulário!$I20="EM ACOLHIMENTO", EOMONTH(Formulário!$K$8,0), Formulário!$I20) &gt;= EDATE(Formulário!$H20,9),     "Acolhido há 9 meses",  IFERROR( IF(IF(Formulário!$I20="EM ACOLHIMENTO", MONTH(EOMONTH(Formulário!$K$8,0)), MONTH(Formulário!$I20)) &lt;&gt; MONTH(Formulário!$H20),     IF(Formulário!$I20="EM ACOLHIMENTO", DAY(EOMONTH(Formulário!$K$8,0)), DAY(Formulário!$I20)),     (IF(Formulário!$I20="EM ACOLHIMENTO", DAY(EOMONTH(Formulário!$K$8,0)), DAY(Formulário!$I20)))+1-DAY(Formulário!$H20) ),     "Data Inválida"))))))) )) ),  "DATA FINAL INVÁLIDA" )</f>
        <v/>
      </c>
      <c r="L20" s="30"/>
      <c r="M20" s="5"/>
    </row>
    <row r="21" customFormat="false" ht="12.75" hidden="false" customHeight="true" outlineLevel="0" collapsed="false">
      <c r="A21" s="25"/>
      <c r="B21" s="17"/>
      <c r="C21" s="26"/>
      <c r="D21" s="27"/>
      <c r="E21" s="27"/>
      <c r="F21" s="27"/>
      <c r="G21" s="28"/>
      <c r="H21" s="28"/>
      <c r="I21" s="28"/>
      <c r="J21" s="17"/>
      <c r="K21" s="29" t="str">
        <f aca="false">IFERROR( IF(Formulário!$H21="",     "",  IF(Formulário!$I21="",     "",  IF(Formulário!$K$8=Dados!$L$2,     "Favor selecionar o mês de ref.", IF($G21&gt;$H21,    "Entrada precede o agendamento",  IF(YEAR(Formulário!$K$8) &lt;&gt; IF(Formulário!$I21="EM ACOLHIMENTO", YEAR(EOMONTH(Formulário!$K$8,0)), YEAR(Formulário!$I21)),     "ANO DIVERGE DA REFERÊNCIA",  IF(IF(Formulário!$I21="EM ACOLHIMENTO", EOMONTH(Formulário!$K$8,0), Formulário!$I21) &lt; Formulário!$H21,     "SAÍDA PRECEDE A ENTRADA",  IF(Formulário!$I21 &lt; Formulário!$H21,     "SAÍDA PRECEDE A ENTRADA",  IF(MONTH(Formulário!$K$8) &lt;&gt; IF(Formulário!$I21="EM ACOLHIMENTO", MONTH(EOMONTH(Formulário!$K$8,0)), MONTH(Formulário!$I21)),     "MÊS DIVERGE DA REFERÊNCIA",  IF(IF(Formulário!$I21="EM ACOLHIMENTO", EOMONTH(Formulário!$K$8,0), Formulário!$I21) &gt;= EDATE(Formulário!$H21,9),     "Acolhido há 9 meses",  IFERROR( IF(IF(Formulário!$I21="EM ACOLHIMENTO", MONTH(EOMONTH(Formulário!$K$8,0)), MONTH(Formulário!$I21)) &lt;&gt; MONTH(Formulário!$H21),     IF(Formulário!$I21="EM ACOLHIMENTO", DAY(EOMONTH(Formulário!$K$8,0)), DAY(Formulário!$I21)),     (IF(Formulário!$I21="EM ACOLHIMENTO", DAY(EOMONTH(Formulário!$K$8,0)), DAY(Formulário!$I21)))+1-DAY(Formulário!$H21) ),     "Data Inválida"))))))) )) ),  "DATA FINAL INVÁLIDA" )</f>
        <v/>
      </c>
      <c r="L21" s="30"/>
      <c r="M21" s="5"/>
    </row>
    <row r="22" customFormat="false" ht="12.75" hidden="false" customHeight="true" outlineLevel="0" collapsed="false">
      <c r="A22" s="25"/>
      <c r="B22" s="17"/>
      <c r="C22" s="26"/>
      <c r="D22" s="27"/>
      <c r="E22" s="27"/>
      <c r="F22" s="27"/>
      <c r="G22" s="28"/>
      <c r="H22" s="28"/>
      <c r="I22" s="28"/>
      <c r="J22" s="17"/>
      <c r="K22" s="29" t="str">
        <f aca="false">IFERROR( IF(Formulário!$H22="",     "",  IF(Formulário!$I22="",     "",  IF(Formulário!$K$8=Dados!$L$2,     "Favor selecionar o mês de ref.", IF($G22&gt;$H22,    "Entrada precede o agendamento",  IF(YEAR(Formulário!$K$8) &lt;&gt; IF(Formulário!$I22="EM ACOLHIMENTO", YEAR(EOMONTH(Formulário!$K$8,0)), YEAR(Formulário!$I22)),     "ANO DIVERGE DA REFERÊNCIA",  IF(IF(Formulário!$I22="EM ACOLHIMENTO", EOMONTH(Formulário!$K$8,0), Formulário!$I22) &lt; Formulário!$H22,     "SAÍDA PRECEDE A ENTRADA",  IF(Formulário!$I22 &lt; Formulário!$H22,     "SAÍDA PRECEDE A ENTRADA",  IF(MONTH(Formulário!$K$8) &lt;&gt; IF(Formulário!$I22="EM ACOLHIMENTO", MONTH(EOMONTH(Formulário!$K$8,0)), MONTH(Formulário!$I22)),     "MÊS DIVERGE DA REFERÊNCIA",  IF(IF(Formulário!$I22="EM ACOLHIMENTO", EOMONTH(Formulário!$K$8,0), Formulário!$I22) &gt;= EDATE(Formulário!$H22,9),     "Acolhido há 9 meses",  IFERROR( IF(IF(Formulário!$I22="EM ACOLHIMENTO", MONTH(EOMONTH(Formulário!$K$8,0)), MONTH(Formulário!$I22)) &lt;&gt; MONTH(Formulário!$H22),     IF(Formulário!$I22="EM ACOLHIMENTO", DAY(EOMONTH(Formulário!$K$8,0)), DAY(Formulário!$I22)),     (IF(Formulário!$I22="EM ACOLHIMENTO", DAY(EOMONTH(Formulário!$K$8,0)), DAY(Formulário!$I22)))+1-DAY(Formulário!$H22) ),     "Data Inválida"))))))) )) ),  "DATA FINAL INVÁLIDA" )</f>
        <v/>
      </c>
      <c r="L22" s="30"/>
      <c r="M22" s="5"/>
    </row>
    <row r="23" customFormat="false" ht="12.75" hidden="false" customHeight="true" outlineLevel="0" collapsed="false">
      <c r="A23" s="25"/>
      <c r="B23" s="17"/>
      <c r="C23" s="26"/>
      <c r="D23" s="27"/>
      <c r="E23" s="27"/>
      <c r="F23" s="27"/>
      <c r="G23" s="28"/>
      <c r="H23" s="28"/>
      <c r="I23" s="28"/>
      <c r="J23" s="17"/>
      <c r="K23" s="29" t="str">
        <f aca="false">IFERROR( IF(Formulário!$H23="",     "",  IF(Formulário!$I23="",     "",  IF(Formulário!$K$8=Dados!$L$2,     "Favor selecionar o mês de ref.", IF($G23&gt;$H23,    "Entrada precede o agendamento",  IF(YEAR(Formulário!$K$8) &lt;&gt; IF(Formulário!$I23="EM ACOLHIMENTO", YEAR(EOMONTH(Formulário!$K$8,0)), YEAR(Formulário!$I23)),     "ANO DIVERGE DA REFERÊNCIA",  IF(IF(Formulário!$I23="EM ACOLHIMENTO", EOMONTH(Formulário!$K$8,0), Formulário!$I23) &lt; Formulário!$H23,     "SAÍDA PRECEDE A ENTRADA",  IF(Formulário!$I23 &lt; Formulário!$H23,     "SAÍDA PRECEDE A ENTRADA",  IF(MONTH(Formulário!$K$8) &lt;&gt; IF(Formulário!$I23="EM ACOLHIMENTO", MONTH(EOMONTH(Formulário!$K$8,0)), MONTH(Formulário!$I23)),     "MÊS DIVERGE DA REFERÊNCIA",  IF(IF(Formulário!$I23="EM ACOLHIMENTO", EOMONTH(Formulário!$K$8,0), Formulário!$I23) &gt;= EDATE(Formulário!$H23,9),     "Acolhido há 9 meses",  IFERROR( IF(IF(Formulário!$I23="EM ACOLHIMENTO", MONTH(EOMONTH(Formulário!$K$8,0)), MONTH(Formulário!$I23)) &lt;&gt; MONTH(Formulário!$H23),     IF(Formulário!$I23="EM ACOLHIMENTO", DAY(EOMONTH(Formulário!$K$8,0)), DAY(Formulário!$I23)),     (IF(Formulário!$I23="EM ACOLHIMENTO", DAY(EOMONTH(Formulário!$K$8,0)), DAY(Formulário!$I23)))+1-DAY(Formulário!$H23) ),     "Data Inválida"))))))) )) ),  "DATA FINAL INVÁLIDA" )</f>
        <v/>
      </c>
      <c r="L23" s="30"/>
      <c r="M23" s="5"/>
    </row>
    <row r="24" customFormat="false" ht="12.75" hidden="false" customHeight="true" outlineLevel="0" collapsed="false">
      <c r="A24" s="25"/>
      <c r="B24" s="17"/>
      <c r="C24" s="26"/>
      <c r="D24" s="27"/>
      <c r="E24" s="27"/>
      <c r="F24" s="27"/>
      <c r="G24" s="28"/>
      <c r="H24" s="28"/>
      <c r="I24" s="28"/>
      <c r="J24" s="17"/>
      <c r="K24" s="29" t="str">
        <f aca="false">IFERROR( IF(Formulário!$H24="",     "",  IF(Formulário!$I24="",     "",  IF(Formulário!$K$8=Dados!$L$2,     "Favor selecionar o mês de ref.", IF($G24&gt;$H24,    "Entrada precede o agendamento",  IF(YEAR(Formulário!$K$8) &lt;&gt; IF(Formulário!$I24="EM ACOLHIMENTO", YEAR(EOMONTH(Formulário!$K$8,0)), YEAR(Formulário!$I24)),     "ANO DIVERGE DA REFERÊNCIA",  IF(IF(Formulário!$I24="EM ACOLHIMENTO", EOMONTH(Formulário!$K$8,0), Formulário!$I24) &lt; Formulário!$H24,     "SAÍDA PRECEDE A ENTRADA",  IF(Formulário!$I24 &lt; Formulário!$H24,     "SAÍDA PRECEDE A ENTRADA",  IF(MONTH(Formulário!$K$8) &lt;&gt; IF(Formulário!$I24="EM ACOLHIMENTO", MONTH(EOMONTH(Formulário!$K$8,0)), MONTH(Formulário!$I24)),     "MÊS DIVERGE DA REFERÊNCIA",  IF(IF(Formulário!$I24="EM ACOLHIMENTO", EOMONTH(Formulário!$K$8,0), Formulário!$I24) &gt;= EDATE(Formulário!$H24,9),     "Acolhido há 9 meses",  IFERROR( IF(IF(Formulário!$I24="EM ACOLHIMENTO", MONTH(EOMONTH(Formulário!$K$8,0)), MONTH(Formulário!$I24)) &lt;&gt; MONTH(Formulário!$H24),     IF(Formulário!$I24="EM ACOLHIMENTO", DAY(EOMONTH(Formulário!$K$8,0)), DAY(Formulário!$I24)),     (IF(Formulário!$I24="EM ACOLHIMENTO", DAY(EOMONTH(Formulário!$K$8,0)), DAY(Formulário!$I24)))+1-DAY(Formulário!$H24) ),     "Data Inválida"))))))) )) ),  "DATA FINAL INVÁLIDA" )</f>
        <v/>
      </c>
      <c r="L24" s="30"/>
      <c r="M24" s="5"/>
    </row>
    <row r="25" customFormat="false" ht="12.75" hidden="false" customHeight="true" outlineLevel="0" collapsed="false">
      <c r="A25" s="25"/>
      <c r="B25" s="17"/>
      <c r="C25" s="26"/>
      <c r="D25" s="27"/>
      <c r="E25" s="27"/>
      <c r="F25" s="27"/>
      <c r="G25" s="28"/>
      <c r="H25" s="28"/>
      <c r="I25" s="28"/>
      <c r="J25" s="17"/>
      <c r="K25" s="29" t="str">
        <f aca="false">IFERROR( IF(Formulário!$H25="",     "",  IF(Formulário!$I25="",     "",  IF(Formulário!$K$8=Dados!$L$2,     "Favor selecionar o mês de ref.", IF($G25&gt;$H25,    "Entrada precede o agendamento",  IF(YEAR(Formulário!$K$8) &lt;&gt; IF(Formulário!$I25="EM ACOLHIMENTO", YEAR(EOMONTH(Formulário!$K$8,0)), YEAR(Formulário!$I25)),     "ANO DIVERGE DA REFERÊNCIA",  IF(IF(Formulário!$I25="EM ACOLHIMENTO", EOMONTH(Formulário!$K$8,0), Formulário!$I25) &lt; Formulário!$H25,     "SAÍDA PRECEDE A ENTRADA",  IF(Formulário!$I25 &lt; Formulário!$H25,     "SAÍDA PRECEDE A ENTRADA",  IF(MONTH(Formulário!$K$8) &lt;&gt; IF(Formulário!$I25="EM ACOLHIMENTO", MONTH(EOMONTH(Formulário!$K$8,0)), MONTH(Formulário!$I25)),     "MÊS DIVERGE DA REFERÊNCIA",  IF(IF(Formulário!$I25="EM ACOLHIMENTO", EOMONTH(Formulário!$K$8,0), Formulário!$I25) &gt;= EDATE(Formulário!$H25,9),     "Acolhido há 9 meses",  IFERROR( IF(IF(Formulário!$I25="EM ACOLHIMENTO", MONTH(EOMONTH(Formulário!$K$8,0)), MONTH(Formulário!$I25)) &lt;&gt; MONTH(Formulário!$H25),     IF(Formulário!$I25="EM ACOLHIMENTO", DAY(EOMONTH(Formulário!$K$8,0)), DAY(Formulário!$I25)),     (IF(Formulário!$I25="EM ACOLHIMENTO", DAY(EOMONTH(Formulário!$K$8,0)), DAY(Formulário!$I25)))+1-DAY(Formulário!$H25) ),     "Data Inválida"))))))) )) ),  "DATA FINAL INVÁLIDA" )</f>
        <v/>
      </c>
      <c r="L25" s="30"/>
      <c r="M25" s="5"/>
    </row>
    <row r="26" customFormat="false" ht="12.75" hidden="false" customHeight="true" outlineLevel="0" collapsed="false">
      <c r="A26" s="25"/>
      <c r="B26" s="17"/>
      <c r="C26" s="26"/>
      <c r="D26" s="27"/>
      <c r="E26" s="27"/>
      <c r="F26" s="27"/>
      <c r="G26" s="28"/>
      <c r="H26" s="28"/>
      <c r="I26" s="28"/>
      <c r="J26" s="17"/>
      <c r="K26" s="29" t="str">
        <f aca="false">IFERROR( IF(Formulário!$H26="",     "",  IF(Formulário!$I26="",     "",  IF(Formulário!$K$8=Dados!$L$2,     "Favor selecionar o mês de ref.", IF($G26&gt;$H26,    "Entrada precede o agendamento",  IF(YEAR(Formulário!$K$8) &lt;&gt; IF(Formulário!$I26="EM ACOLHIMENTO", YEAR(EOMONTH(Formulário!$K$8,0)), YEAR(Formulário!$I26)),     "ANO DIVERGE DA REFERÊNCIA",  IF(IF(Formulário!$I26="EM ACOLHIMENTO", EOMONTH(Formulário!$K$8,0), Formulário!$I26) &lt; Formulário!$H26,     "SAÍDA PRECEDE A ENTRADA",  IF(Formulário!$I26 &lt; Formulário!$H26,     "SAÍDA PRECEDE A ENTRADA",  IF(MONTH(Formulário!$K$8) &lt;&gt; IF(Formulário!$I26="EM ACOLHIMENTO", MONTH(EOMONTH(Formulário!$K$8,0)), MONTH(Formulário!$I26)),     "MÊS DIVERGE DA REFERÊNCIA",  IF(IF(Formulário!$I26="EM ACOLHIMENTO", EOMONTH(Formulário!$K$8,0), Formulário!$I26) &gt;= EDATE(Formulário!$H26,9),     "Acolhido há 9 meses",  IFERROR( IF(IF(Formulário!$I26="EM ACOLHIMENTO", MONTH(EOMONTH(Formulário!$K$8,0)), MONTH(Formulário!$I26)) &lt;&gt; MONTH(Formulário!$H26),     IF(Formulário!$I26="EM ACOLHIMENTO", DAY(EOMONTH(Formulário!$K$8,0)), DAY(Formulário!$I26)),     (IF(Formulário!$I26="EM ACOLHIMENTO", DAY(EOMONTH(Formulário!$K$8,0)), DAY(Formulário!$I26)))+1-DAY(Formulário!$H26) ),     "Data Inválida"))))))) )) ),  "DATA FINAL INVÁLIDA" )</f>
        <v/>
      </c>
      <c r="L26" s="30"/>
      <c r="M26" s="5"/>
    </row>
    <row r="27" customFormat="false" ht="12.75" hidden="false" customHeight="true" outlineLevel="0" collapsed="false">
      <c r="A27" s="25"/>
      <c r="B27" s="17"/>
      <c r="C27" s="26"/>
      <c r="D27" s="27"/>
      <c r="E27" s="27"/>
      <c r="F27" s="27"/>
      <c r="G27" s="28"/>
      <c r="H27" s="28"/>
      <c r="I27" s="28"/>
      <c r="J27" s="17"/>
      <c r="K27" s="29" t="str">
        <f aca="false">IFERROR( IF(Formulário!$H27="",     "",  IF(Formulário!$I27="",     "",  IF(Formulário!$K$8=Dados!$L$2,     "Favor selecionar o mês de ref.", IF($G27&gt;$H27,    "Entrada precede o agendamento",  IF(YEAR(Formulário!$K$8) &lt;&gt; IF(Formulário!$I27="EM ACOLHIMENTO", YEAR(EOMONTH(Formulário!$K$8,0)), YEAR(Formulário!$I27)),     "ANO DIVERGE DA REFERÊNCIA",  IF(IF(Formulário!$I27="EM ACOLHIMENTO", EOMONTH(Formulário!$K$8,0), Formulário!$I27) &lt; Formulário!$H27,     "SAÍDA PRECEDE A ENTRADA",  IF(Formulário!$I27 &lt; Formulário!$H27,     "SAÍDA PRECEDE A ENTRADA",  IF(MONTH(Formulário!$K$8) &lt;&gt; IF(Formulário!$I27="EM ACOLHIMENTO", MONTH(EOMONTH(Formulário!$K$8,0)), MONTH(Formulário!$I27)),     "MÊS DIVERGE DA REFERÊNCIA",  IF(IF(Formulário!$I27="EM ACOLHIMENTO", EOMONTH(Formulário!$K$8,0), Formulário!$I27) &gt;= EDATE(Formulário!$H27,9),     "Acolhido há 9 meses",  IFERROR( IF(IF(Formulário!$I27="EM ACOLHIMENTO", MONTH(EOMONTH(Formulário!$K$8,0)), MONTH(Formulário!$I27)) &lt;&gt; MONTH(Formulário!$H27),     IF(Formulário!$I27="EM ACOLHIMENTO", DAY(EOMONTH(Formulário!$K$8,0)), DAY(Formulário!$I27)),     (IF(Formulário!$I27="EM ACOLHIMENTO", DAY(EOMONTH(Formulário!$K$8,0)), DAY(Formulário!$I27)))+1-DAY(Formulário!$H27) ),     "Data Inválida"))))))) )) ),  "DATA FINAL INVÁLIDA" )</f>
        <v/>
      </c>
      <c r="L27" s="30"/>
      <c r="M27" s="5"/>
    </row>
    <row r="28" customFormat="false" ht="12.75" hidden="false" customHeight="true" outlineLevel="0" collapsed="false">
      <c r="A28" s="25"/>
      <c r="B28" s="17"/>
      <c r="C28" s="26"/>
      <c r="D28" s="27"/>
      <c r="E28" s="27"/>
      <c r="F28" s="27"/>
      <c r="G28" s="28"/>
      <c r="H28" s="28"/>
      <c r="I28" s="28"/>
      <c r="J28" s="17"/>
      <c r="K28" s="29" t="str">
        <f aca="false">IFERROR( IF(Formulário!$H28="",     "",  IF(Formulário!$I28="",     "",  IF(Formulário!$K$8=Dados!$L$2,     "Favor selecionar o mês de ref.", IF($G28&gt;$H28,    "Entrada precede o agendamento",  IF(YEAR(Formulário!$K$8) &lt;&gt; IF(Formulário!$I28="EM ACOLHIMENTO", YEAR(EOMONTH(Formulário!$K$8,0)), YEAR(Formulário!$I28)),     "ANO DIVERGE DA REFERÊNCIA",  IF(IF(Formulário!$I28="EM ACOLHIMENTO", EOMONTH(Formulário!$K$8,0), Formulário!$I28) &lt; Formulário!$H28,     "SAÍDA PRECEDE A ENTRADA",  IF(Formulário!$I28 &lt; Formulário!$H28,     "SAÍDA PRECEDE A ENTRADA",  IF(MONTH(Formulário!$K$8) &lt;&gt; IF(Formulário!$I28="EM ACOLHIMENTO", MONTH(EOMONTH(Formulário!$K$8,0)), MONTH(Formulário!$I28)),     "MÊS DIVERGE DA REFERÊNCIA",  IF(IF(Formulário!$I28="EM ACOLHIMENTO", EOMONTH(Formulário!$K$8,0), Formulário!$I28) &gt;= EDATE(Formulário!$H28,9),     "Acolhido há 9 meses",  IFERROR( IF(IF(Formulário!$I28="EM ACOLHIMENTO", MONTH(EOMONTH(Formulário!$K$8,0)), MONTH(Formulário!$I28)) &lt;&gt; MONTH(Formulário!$H28),     IF(Formulário!$I28="EM ACOLHIMENTO", DAY(EOMONTH(Formulário!$K$8,0)), DAY(Formulário!$I28)),     (IF(Formulário!$I28="EM ACOLHIMENTO", DAY(EOMONTH(Formulário!$K$8,0)), DAY(Formulário!$I28)))+1-DAY(Formulário!$H28) ),     "Data Inválida"))))))) )) ),  "DATA FINAL INVÁLIDA" )</f>
        <v/>
      </c>
      <c r="L28" s="30"/>
      <c r="M28" s="5"/>
    </row>
    <row r="29" customFormat="false" ht="12.75" hidden="false" customHeight="true" outlineLevel="0" collapsed="false">
      <c r="A29" s="25"/>
      <c r="B29" s="17"/>
      <c r="C29" s="26"/>
      <c r="D29" s="27"/>
      <c r="E29" s="27"/>
      <c r="F29" s="27"/>
      <c r="G29" s="28"/>
      <c r="H29" s="28"/>
      <c r="I29" s="28"/>
      <c r="J29" s="17"/>
      <c r="K29" s="29" t="str">
        <f aca="false">IFERROR( IF(Formulário!$H29="",     "",  IF(Formulário!$I29="",     "",  IF(Formulário!$K$8=Dados!$L$2,     "Favor selecionar o mês de ref.", IF($G29&gt;$H29,    "Entrada precede o agendamento",  IF(YEAR(Formulário!$K$8) &lt;&gt; IF(Formulário!$I29="EM ACOLHIMENTO", YEAR(EOMONTH(Formulário!$K$8,0)), YEAR(Formulário!$I29)),     "ANO DIVERGE DA REFERÊNCIA",  IF(IF(Formulário!$I29="EM ACOLHIMENTO", EOMONTH(Formulário!$K$8,0), Formulário!$I29) &lt; Formulário!$H29,     "SAÍDA PRECEDE A ENTRADA",  IF(Formulário!$I29 &lt; Formulário!$H29,     "SAÍDA PRECEDE A ENTRADA",  IF(MONTH(Formulário!$K$8) &lt;&gt; IF(Formulário!$I29="EM ACOLHIMENTO", MONTH(EOMONTH(Formulário!$K$8,0)), MONTH(Formulário!$I29)),     "MÊS DIVERGE DA REFERÊNCIA",  IF(IF(Formulário!$I29="EM ACOLHIMENTO", EOMONTH(Formulário!$K$8,0), Formulário!$I29) &gt;= EDATE(Formulário!$H29,9),     "Acolhido há 9 meses",  IFERROR( IF(IF(Formulário!$I29="EM ACOLHIMENTO", MONTH(EOMONTH(Formulário!$K$8,0)), MONTH(Formulário!$I29)) &lt;&gt; MONTH(Formulário!$H29),     IF(Formulário!$I29="EM ACOLHIMENTO", DAY(EOMONTH(Formulário!$K$8,0)), DAY(Formulário!$I29)),     (IF(Formulário!$I29="EM ACOLHIMENTO", DAY(EOMONTH(Formulário!$K$8,0)), DAY(Formulário!$I29)))+1-DAY(Formulário!$H29) ),     "Data Inválida"))))))) )) ),  "DATA FINAL INVÁLIDA" )</f>
        <v/>
      </c>
      <c r="L29" s="30"/>
      <c r="M29" s="5"/>
    </row>
    <row r="30" customFormat="false" ht="12.75" hidden="false" customHeight="true" outlineLevel="0" collapsed="false">
      <c r="A30" s="25"/>
      <c r="B30" s="17"/>
      <c r="C30" s="26"/>
      <c r="D30" s="27"/>
      <c r="E30" s="27"/>
      <c r="F30" s="27"/>
      <c r="G30" s="28"/>
      <c r="H30" s="28"/>
      <c r="I30" s="28"/>
      <c r="J30" s="17"/>
      <c r="K30" s="29" t="str">
        <f aca="false">IFERROR( IF(Formulário!$H30="",     "",  IF(Formulário!$I30="",     "",  IF(Formulário!$K$8=Dados!$L$2,     "Favor selecionar o mês de ref.", IF($G30&gt;$H30,    "Entrada precede o agendamento",  IF(YEAR(Formulário!$K$8) &lt;&gt; IF(Formulário!$I30="EM ACOLHIMENTO", YEAR(EOMONTH(Formulário!$K$8,0)), YEAR(Formulário!$I30)),     "ANO DIVERGE DA REFERÊNCIA",  IF(IF(Formulário!$I30="EM ACOLHIMENTO", EOMONTH(Formulário!$K$8,0), Formulário!$I30) &lt; Formulário!$H30,     "SAÍDA PRECEDE A ENTRADA",  IF(Formulário!$I30 &lt; Formulário!$H30,     "SAÍDA PRECEDE A ENTRADA",  IF(MONTH(Formulário!$K$8) &lt;&gt; IF(Formulário!$I30="EM ACOLHIMENTO", MONTH(EOMONTH(Formulário!$K$8,0)), MONTH(Formulário!$I30)),     "MÊS DIVERGE DA REFERÊNCIA",  IF(IF(Formulário!$I30="EM ACOLHIMENTO", EOMONTH(Formulário!$K$8,0), Formulário!$I30) &gt;= EDATE(Formulário!$H30,9),     "Acolhido há 9 meses",  IFERROR( IF(IF(Formulário!$I30="EM ACOLHIMENTO", MONTH(EOMONTH(Formulário!$K$8,0)), MONTH(Formulário!$I30)) &lt;&gt; MONTH(Formulário!$H30),     IF(Formulário!$I30="EM ACOLHIMENTO", DAY(EOMONTH(Formulário!$K$8,0)), DAY(Formulário!$I30)),     (IF(Formulário!$I30="EM ACOLHIMENTO", DAY(EOMONTH(Formulário!$K$8,0)), DAY(Formulário!$I30)))+1-DAY(Formulário!$H30) ),     "Data Inválida"))))))) )) ),  "DATA FINAL INVÁLIDA" )</f>
        <v/>
      </c>
      <c r="L30" s="30"/>
      <c r="M30" s="5"/>
    </row>
    <row r="31" customFormat="false" ht="12.75" hidden="false" customHeight="true" outlineLevel="0" collapsed="false">
      <c r="A31" s="25"/>
      <c r="B31" s="17"/>
      <c r="C31" s="26"/>
      <c r="D31" s="27"/>
      <c r="E31" s="27"/>
      <c r="F31" s="27"/>
      <c r="G31" s="28"/>
      <c r="H31" s="28"/>
      <c r="I31" s="28"/>
      <c r="J31" s="17"/>
      <c r="K31" s="29" t="str">
        <f aca="false">IFERROR( IF(Formulário!$H31="",     "",  IF(Formulário!$I31="",     "",  IF(Formulário!$K$8=Dados!$L$2,     "Favor selecionar o mês de ref.", IF($G31&gt;$H31,    "Entrada precede o agendamento",  IF(YEAR(Formulário!$K$8) &lt;&gt; IF(Formulário!$I31="EM ACOLHIMENTO", YEAR(EOMONTH(Formulário!$K$8,0)), YEAR(Formulário!$I31)),     "ANO DIVERGE DA REFERÊNCIA",  IF(IF(Formulário!$I31="EM ACOLHIMENTO", EOMONTH(Formulário!$K$8,0), Formulário!$I31) &lt; Formulário!$H31,     "SAÍDA PRECEDE A ENTRADA",  IF(Formulário!$I31 &lt; Formulário!$H31,     "SAÍDA PRECEDE A ENTRADA",  IF(MONTH(Formulário!$K$8) &lt;&gt; IF(Formulário!$I31="EM ACOLHIMENTO", MONTH(EOMONTH(Formulário!$K$8,0)), MONTH(Formulário!$I31)),     "MÊS DIVERGE DA REFERÊNCIA",  IF(IF(Formulário!$I31="EM ACOLHIMENTO", EOMONTH(Formulário!$K$8,0), Formulário!$I31) &gt;= EDATE(Formulário!$H31,9),     "Acolhido há 9 meses",  IFERROR( IF(IF(Formulário!$I31="EM ACOLHIMENTO", MONTH(EOMONTH(Formulário!$K$8,0)), MONTH(Formulário!$I31)) &lt;&gt; MONTH(Formulário!$H31),     IF(Formulário!$I31="EM ACOLHIMENTO", DAY(EOMONTH(Formulário!$K$8,0)), DAY(Formulário!$I31)),     (IF(Formulário!$I31="EM ACOLHIMENTO", DAY(EOMONTH(Formulário!$K$8,0)), DAY(Formulário!$I31)))+1-DAY(Formulário!$H31) ),     "Data Inválida"))))))) )) ),  "DATA FINAL INVÁLIDA" )</f>
        <v/>
      </c>
      <c r="L31" s="30"/>
      <c r="M31" s="5"/>
    </row>
    <row r="32" customFormat="false" ht="12.75" hidden="false" customHeight="true" outlineLevel="0" collapsed="false">
      <c r="A32" s="25"/>
      <c r="B32" s="17"/>
      <c r="C32" s="26"/>
      <c r="D32" s="27"/>
      <c r="E32" s="27"/>
      <c r="F32" s="27"/>
      <c r="G32" s="28"/>
      <c r="H32" s="28"/>
      <c r="I32" s="28"/>
      <c r="J32" s="17"/>
      <c r="K32" s="29" t="str">
        <f aca="false">IFERROR( IF(Formulário!$H32="",     "",  IF(Formulário!$I32="",     "",  IF(Formulário!$K$8=Dados!$L$2,     "Favor selecionar o mês de ref.", IF($G32&gt;$H32,    "Entrada precede o agendamento",  IF(YEAR(Formulário!$K$8) &lt;&gt; IF(Formulário!$I32="EM ACOLHIMENTO", YEAR(EOMONTH(Formulário!$K$8,0)), YEAR(Formulário!$I32)),     "ANO DIVERGE DA REFERÊNCIA",  IF(IF(Formulário!$I32="EM ACOLHIMENTO", EOMONTH(Formulário!$K$8,0), Formulário!$I32) &lt; Formulário!$H32,     "SAÍDA PRECEDE A ENTRADA",  IF(Formulário!$I32 &lt; Formulário!$H32,     "SAÍDA PRECEDE A ENTRADA",  IF(MONTH(Formulário!$K$8) &lt;&gt; IF(Formulário!$I32="EM ACOLHIMENTO", MONTH(EOMONTH(Formulário!$K$8,0)), MONTH(Formulário!$I32)),     "MÊS DIVERGE DA REFERÊNCIA",  IF(IF(Formulário!$I32="EM ACOLHIMENTO", EOMONTH(Formulário!$K$8,0), Formulário!$I32) &gt;= EDATE(Formulário!$H32,9),     "Acolhido há 9 meses",  IFERROR( IF(IF(Formulário!$I32="EM ACOLHIMENTO", MONTH(EOMONTH(Formulário!$K$8,0)), MONTH(Formulário!$I32)) &lt;&gt; MONTH(Formulário!$H32),     IF(Formulário!$I32="EM ACOLHIMENTO", DAY(EOMONTH(Formulário!$K$8,0)), DAY(Formulário!$I32)),     (IF(Formulário!$I32="EM ACOLHIMENTO", DAY(EOMONTH(Formulário!$K$8,0)), DAY(Formulário!$I32)))+1-DAY(Formulário!$H32) ),     "Data Inválida"))))))) )) ),  "DATA FINAL INVÁLIDA" )</f>
        <v/>
      </c>
      <c r="L32" s="30"/>
      <c r="M32" s="5"/>
    </row>
    <row r="33" customFormat="false" ht="12.75" hidden="false" customHeight="true" outlineLevel="0" collapsed="false">
      <c r="A33" s="31" t="str">
        <f aca="false">IFERROR((IF(K33&lt;=VLOOKUP($K$8,finalmes,2,0)*10,"TOTAL DE DIÁRIAS","")),"ATUALIZAR PLANILHA NO SITE: "&amp;(LOWER("https://www.saude.sc.gov.br/index.php/pt/servicos/comunidades-terapeuticas")))</f>
        <v/>
      </c>
      <c r="B33" s="31"/>
      <c r="C33" s="31"/>
      <c r="D33" s="31"/>
      <c r="E33" s="31"/>
      <c r="F33" s="31"/>
      <c r="G33" s="31"/>
      <c r="H33" s="31"/>
      <c r="I33" s="31"/>
      <c r="J33" s="31"/>
      <c r="K33" s="31" t="str">
        <f aca="false">IFERROR((IF((SUM($K$13:$K$32)) &gt; (SUM((DAY(EOMONTH($K$8,0)))*10)), "ULTRAPASSA LIMITE DE ACOLHIDOS", (SUM($K$13:$K$32)))),"0")</f>
        <v>0</v>
      </c>
      <c r="L33" s="32"/>
      <c r="M33" s="5"/>
    </row>
    <row r="34" customFormat="false" ht="12.75" hidden="false" customHeight="true" outlineLevel="0" collapsed="false">
      <c r="A34" s="33" t="s">
        <v>26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customFormat="false" ht="12.75" hidden="false" customHeight="true" outlineLevel="0" collapsed="false">
      <c r="A35" s="34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customFormat="false" ht="12.75" hidden="false" customHeight="tru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customFormat="false" ht="12.75" hidden="false" customHeight="tru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customFormat="false" ht="12.75" hidden="false" customHeight="tru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customFormat="false" ht="12.75" hidden="false" customHeight="true" outlineLevel="0" collapsed="false">
      <c r="A39" s="5" t="s">
        <v>28</v>
      </c>
      <c r="B39" s="5"/>
      <c r="C39" s="5" t="s">
        <v>28</v>
      </c>
      <c r="D39" s="5"/>
      <c r="E39" s="5"/>
      <c r="F39" s="35"/>
      <c r="G39" s="5" t="s">
        <v>28</v>
      </c>
      <c r="H39" s="35"/>
      <c r="I39" s="5" t="s">
        <v>28</v>
      </c>
      <c r="J39" s="35"/>
      <c r="K39" s="5"/>
      <c r="L39" s="5"/>
      <c r="M39" s="5"/>
    </row>
    <row r="40" customFormat="false" ht="12.75" hidden="false" customHeight="true" outlineLevel="0" collapsed="false">
      <c r="A40" s="36" t="s">
        <v>29</v>
      </c>
      <c r="B40" s="5"/>
      <c r="C40" s="36" t="s">
        <v>29</v>
      </c>
      <c r="D40" s="5"/>
      <c r="E40" s="37"/>
      <c r="F40" s="35"/>
      <c r="G40" s="36" t="s">
        <v>29</v>
      </c>
      <c r="H40" s="35"/>
      <c r="I40" s="36" t="s">
        <v>29</v>
      </c>
      <c r="J40" s="35"/>
      <c r="K40" s="5"/>
      <c r="L40" s="5"/>
      <c r="M40" s="5"/>
    </row>
    <row r="41" customFormat="false" ht="12.75" hidden="false" customHeight="true" outlineLevel="0" collapsed="false">
      <c r="A41" s="36" t="s">
        <v>30</v>
      </c>
      <c r="B41" s="5"/>
      <c r="C41" s="36" t="s">
        <v>30</v>
      </c>
      <c r="D41" s="5"/>
      <c r="E41" s="37"/>
      <c r="F41" s="35"/>
      <c r="G41" s="36" t="s">
        <v>31</v>
      </c>
      <c r="H41" s="35"/>
      <c r="I41" s="36" t="s">
        <v>31</v>
      </c>
      <c r="J41" s="35"/>
      <c r="K41" s="5"/>
      <c r="L41" s="5"/>
      <c r="M41" s="5"/>
    </row>
    <row r="42" customFormat="false" ht="12.75" hidden="false" customHeight="true" outlineLevel="0" collapsed="false">
      <c r="A42" s="38" t="s">
        <v>32</v>
      </c>
      <c r="B42" s="5"/>
      <c r="C42" s="38" t="s">
        <v>33</v>
      </c>
      <c r="D42" s="5"/>
      <c r="E42" s="36"/>
      <c r="F42" s="35"/>
      <c r="G42" s="38" t="s">
        <v>34</v>
      </c>
      <c r="H42" s="35"/>
      <c r="I42" s="38" t="s">
        <v>35</v>
      </c>
      <c r="J42" s="35"/>
      <c r="K42" s="5"/>
      <c r="L42" s="5"/>
      <c r="M42" s="5"/>
    </row>
    <row r="43" customFormat="false" ht="12.75" hidden="false" customHeight="tru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customFormat="false" ht="12.75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customFormat="false" ht="12.75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customFormat="false" ht="12.75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35"/>
      <c r="L46" s="5"/>
      <c r="M46" s="5"/>
    </row>
    <row r="47" customFormat="false" ht="12.75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customFormat="false" ht="12.7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customFormat="false" ht="12.75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customFormat="false" ht="12.75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customFormat="false" ht="12.75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customFormat="false" ht="12.75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</sheetData>
  <sheetProtection sheet="true" password="e8a6" objects="true" scenarios="true" selectLockedCells="true"/>
  <mergeCells count="39">
    <mergeCell ref="A1:C7"/>
    <mergeCell ref="D1:J1"/>
    <mergeCell ref="D2:J2"/>
    <mergeCell ref="D3:J3"/>
    <mergeCell ref="D4:J4"/>
    <mergeCell ref="D5:J5"/>
    <mergeCell ref="D6:J6"/>
    <mergeCell ref="D7:J7"/>
    <mergeCell ref="A8:H8"/>
    <mergeCell ref="I8:J8"/>
    <mergeCell ref="B9:H9"/>
    <mergeCell ref="I9:J9"/>
    <mergeCell ref="B10:H10"/>
    <mergeCell ref="I10:J10"/>
    <mergeCell ref="B11:D11"/>
    <mergeCell ref="F11:H11"/>
    <mergeCell ref="I11:J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33:J33"/>
  </mergeCells>
  <conditionalFormatting sqref="F11:F32 F34:F38 F43:F52 G40:G42">
    <cfRule type="cellIs" priority="2" operator="equal" aboveAverage="0" equalAverage="0" bottom="0" percent="0" rank="0" text="" dxfId="0">
      <formula>"SELECIONE O CNPJ →"</formula>
    </cfRule>
  </conditionalFormatting>
  <conditionalFormatting sqref="K1:K45 K47:K52">
    <cfRule type="cellIs" priority="3" operator="equal" aboveAverage="0" equalAverage="0" bottom="0" percent="0" rank="0" text="" dxfId="0">
      <formula>"SELECIONE O MÊS/ANO →"</formula>
    </cfRule>
  </conditionalFormatting>
  <dataValidations count="7">
    <dataValidation allowBlank="true" operator="between" prompt="SELECIONAR PELO MENU SUSPENSO // APERTE A TECLA DELETE PARA APAGAR" showDropDown="false" showErrorMessage="true" showInputMessage="true" sqref="E13:E32" type="list">
      <formula1>Dados!$N$1:$N$8</formula1>
      <formula2>0</formula2>
    </dataValidation>
    <dataValidation allowBlank="true" operator="greaterThan" prompt="Digitar apenas números." showDropDown="false" showErrorMessage="true" showInputMessage="true" sqref="C13:C32" type="decimal">
      <formula1>0</formula1>
      <formula2>0</formula2>
    </dataValidation>
    <dataValidation allowBlank="true" operator="between" prompt="Clique e digite um valor do intervalo" showDropDown="false" showErrorMessage="true" showInputMessage="true" sqref="F11" type="list">
      <formula1>Dados!$H$2:$H$99</formula1>
      <formula2>0</formula2>
    </dataValidation>
    <dataValidation allowBlank="true" operator="equal" prompt="Não é necessário editar." showDropDown="false" showErrorMessage="true" showInputMessage="true" sqref="K13:K32" type="decimal">
      <formula1>Dados!K2</formula1>
      <formula2>0</formula2>
    </dataValidation>
    <dataValidation allowBlank="true" operator="between" prompt="SELECIONAR PELO MENU SUSPENSO // APERTE A TECLA DELETE PARA APAGAR" showDropDown="false" showErrorMessage="true" showInputMessage="true" sqref="K8" type="list">
      <formula1>mesano</formula1>
      <formula2>0</formula2>
    </dataValidation>
    <dataValidation allowBlank="true" operator="between" prompt="Clique e digite um valor do intervalo" showDropDown="false" showErrorMessage="true" showInputMessage="true" sqref="J13:J32" type="list">
      <formula1>Dados!$O$3:$O$9</formula1>
      <formula2>0</formula2>
    </dataValidation>
    <dataValidation allowBlank="true" operator="between" prompt="Digitar as datas apenas no formato DD/MM/AAAA (com barras)" showDropDown="false" showErrorMessage="true" showInputMessage="true" sqref="H13:H32" type="date">
      <formula1>44562</formula1>
      <formula2>54058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12.640625" defaultRowHeight="15" zeroHeight="false" outlineLevelRow="0" outlineLevelCol="0"/>
  <cols>
    <col collapsed="false" customWidth="true" hidden="false" outlineLevel="0" max="1" min="1" style="1" width="3.5"/>
    <col collapsed="false" customWidth="true" hidden="false" outlineLevel="0" max="2" min="2" style="1" width="17.25"/>
    <col collapsed="false" customWidth="true" hidden="false" outlineLevel="0" max="3" min="3" style="1" width="64.75"/>
    <col collapsed="false" customWidth="true" hidden="false" outlineLevel="0" max="4" min="4" style="1" width="19.77"/>
    <col collapsed="false" customWidth="true" hidden="false" outlineLevel="0" max="5" min="5" style="1" width="8.38"/>
    <col collapsed="false" customWidth="true" hidden="false" outlineLevel="0" max="6" min="6" style="1" width="35.51"/>
    <col collapsed="false" customWidth="true" hidden="false" outlineLevel="0" max="7" min="7" style="1" width="14.38"/>
    <col collapsed="false" customWidth="true" hidden="false" outlineLevel="0" max="8" min="8" style="1" width="81.88"/>
    <col collapsed="false" customWidth="true" hidden="false" outlineLevel="0" max="9" min="9" style="1" width="11.5"/>
    <col collapsed="false" customWidth="true" hidden="false" outlineLevel="0" max="10" min="10" style="1" width="8.63"/>
    <col collapsed="false" customWidth="true" hidden="false" outlineLevel="0" max="11" min="11" style="1" width="11.5"/>
    <col collapsed="false" customWidth="true" hidden="false" outlineLevel="0" max="12" min="12" style="1" width="19.12"/>
    <col collapsed="false" customWidth="true" hidden="false" outlineLevel="0" max="13" min="13" style="1" width="4.63"/>
    <col collapsed="false" customWidth="true" hidden="false" outlineLevel="0" max="14" min="14" style="1" width="18.38"/>
    <col collapsed="false" customWidth="true" hidden="false" outlineLevel="0" max="15" min="15" style="1" width="2.5"/>
    <col collapsed="false" customWidth="true" hidden="false" outlineLevel="0" max="26" min="16" style="1" width="11.5"/>
    <col collapsed="false" customWidth="false" hidden="false" outlineLevel="0" max="1024" min="27" style="1" width="12.63"/>
  </cols>
  <sheetData>
    <row r="1" customFormat="false" ht="12.75" hidden="false" customHeight="true" outlineLevel="0" collapsed="false">
      <c r="A1" s="39"/>
      <c r="B1" s="39" t="s">
        <v>36</v>
      </c>
      <c r="C1" s="39" t="s">
        <v>37</v>
      </c>
      <c r="D1" s="39" t="s">
        <v>38</v>
      </c>
      <c r="E1" s="40" t="s">
        <v>39</v>
      </c>
      <c r="F1" s="39" t="s">
        <v>40</v>
      </c>
      <c r="G1" s="39" t="s">
        <v>41</v>
      </c>
      <c r="H1" s="39" t="s">
        <v>42</v>
      </c>
      <c r="I1" s="39"/>
      <c r="J1" s="39" t="s">
        <v>43</v>
      </c>
      <c r="K1" s="41"/>
      <c r="L1" s="39" t="s">
        <v>44</v>
      </c>
      <c r="M1" s="39" t="s">
        <v>45</v>
      </c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customFormat="false" ht="12.75" hidden="false" customHeight="true" outlineLevel="0" collapsed="false">
      <c r="A2" s="41"/>
      <c r="B2" s="42"/>
      <c r="C2" s="43"/>
      <c r="D2" s="43"/>
      <c r="E2" s="44"/>
      <c r="F2" s="45"/>
      <c r="G2" s="43"/>
      <c r="H2" s="46" t="s">
        <v>14</v>
      </c>
      <c r="I2" s="43"/>
      <c r="J2" s="43" t="s">
        <v>46</v>
      </c>
      <c r="K2" s="43" t="str">
        <f aca="false">IFERROR( IF(Formulário!$H13="",     "",  IF(Formulário!$I13="",     "",  IF(Formulário!$K$8=Dados!$L$2,     "Favor selecionar o mês de ref.", IF(Formulário!$G13&gt;Formulário!$H13,    "Entrada precede o agendamento",  IF(YEAR(Formulário!$K$8) &lt;&gt; IF(Formulário!$I13="EM ACOLHIMENTO", YEAR(EOMONTH(Formulário!$K$8,0)), YEAR(Formulário!$I13)),     "ANO DIVERGE DA REFERÊNCIA",  IF(IF(Formulário!$I13="EM ACOLHIMENTO", EOMONTH(Formulário!$K$8,0), Formulário!$I13) &lt; Formulário!$H13,     "SAÍDA PRECEDE A ENTRADA",  IF(Formulário!$I13 &lt; Formulário!$H13,     "SAÍDA PRECEDE A ENTRADA",  IF(MONTH(Formulário!$K$8) &lt;&gt; IF(Formulário!$I13="EM ACOLHIMENTO", MONTH(EOMONTH(Formulário!$K$8,0)), MONTH(Formulário!$I13)),     "MÊS DIVERGE DA REFERÊNCIA",  IF(IF(Formulário!$I13="EM ACOLHIMENTO", EOMONTH(Formulário!$K$8,0), Formulário!$I13) &gt;= EDATE(Formulário!$H13,9),     "Acolhido há 9 meses",  IFERROR( IF(IF(Formulário!$I13="EM ACOLHIMENTO", MONTH(EOMONTH(Formulário!$K$8,0)), MONTH(Formulário!$I13)) &lt;&gt; MONTH(Formulário!$H13),     IF(Formulário!$I13="EM ACOLHIMENTO", DAY(EOMONTH(Formulário!$K$8,0)), DAY(Formulário!$I13)),     (IF(Formulário!$I13="EM ACOLHIMENTO", DAY(EOMONTH(Formulário!$K$8,0)), DAY(Formulário!$I13)))+1-DAY(Formulário!$H13) ),     "Data Inválida"))))))) )) ),  "DATA FINAL INVÁLIDA" )</f>
        <v/>
      </c>
      <c r="L2" s="47" t="s">
        <v>7</v>
      </c>
      <c r="M2" s="43" t="n">
        <v>0</v>
      </c>
      <c r="N2" s="46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customFormat="false" ht="12.75" hidden="false" customHeight="true" outlineLevel="0" collapsed="false">
      <c r="A3" s="41" t="n">
        <f aca="false">LEN(B3)</f>
        <v>18</v>
      </c>
      <c r="B3" s="42" t="str">
        <f aca="false">LEFT(H3,18)</f>
        <v>11.126.606/0002-75</v>
      </c>
      <c r="C3" s="43" t="s">
        <v>47</v>
      </c>
      <c r="D3" s="43" t="s">
        <v>48</v>
      </c>
      <c r="E3" s="44" t="s">
        <v>49</v>
      </c>
      <c r="F3" s="45" t="s">
        <v>50</v>
      </c>
      <c r="G3" s="43" t="s">
        <v>51</v>
      </c>
      <c r="H3" s="46" t="s">
        <v>52</v>
      </c>
      <c r="I3" s="43"/>
      <c r="J3" s="43" t="s">
        <v>53</v>
      </c>
      <c r="K3" s="43" t="str">
        <f aca="false">IFERROR( IF(Formulário!$H14="",     "",  IF(Formulário!$I14="",     "",  IF(Formulário!$K$8=Dados!$L$2,     "Favor selecionar o mês de ref.", IF(Formulário!$G14&gt;Formulário!$H14,    "Entrada precede o agendamento",  IF(YEAR(Formulário!$K$8) &lt;&gt; IF(Formulário!$I14="EM ACOLHIMENTO", YEAR(EOMONTH(Formulário!$K$8,0)), YEAR(Formulário!$I14)),     "ANO DIVERGE DA REFERÊNCIA",  IF(IF(Formulário!$I14="EM ACOLHIMENTO", EOMONTH(Formulário!$K$8,0), Formulário!$I14) &lt; Formulário!$H14,     "SAÍDA PRECEDE A ENTRADA",  IF(Formulário!$I14 &lt; Formulário!$H14,     "SAÍDA PRECEDE A ENTRADA",  IF(MONTH(Formulário!$K$8) &lt;&gt; IF(Formulário!$I14="EM ACOLHIMENTO", MONTH(EOMONTH(Formulário!$K$8,0)), MONTH(Formulário!$I14)),     "MÊS DIVERGE DA REFERÊNCIA",  IF(IF(Formulário!$I14="EM ACOLHIMENTO", EOMONTH(Formulário!$K$8,0), Formulário!$I14) &gt;= EDATE(Formulário!$H14,9),     "Acolhido há 9 meses",  IFERROR( IF(IF(Formulário!$I14="EM ACOLHIMENTO", MONTH(EOMONTH(Formulário!$K$8,0)), MONTH(Formulário!$I14)) &lt;&gt; MONTH(Formulário!$H14),     IF(Formulário!$I14="EM ACOLHIMENTO", DAY(EOMONTH(Formulário!$K$8,0)), DAY(Formulário!$I14)),     (IF(Formulário!$I14="EM ACOLHIMENTO", DAY(EOMONTH(Formulário!$K$8,0)), DAY(Formulário!$I14)))+1-DAY(Formulário!$H14) ),     "Data Inválida"))))))) )) ),  "DATA FINAL INVÁLIDA" )</f>
        <v/>
      </c>
      <c r="L3" s="47" t="n">
        <v>46023</v>
      </c>
      <c r="M3" s="43" t="n">
        <f aca="false">DAY(EOMONTH(L3,0))</f>
        <v>31</v>
      </c>
      <c r="N3" s="43" t="s">
        <v>54</v>
      </c>
      <c r="O3" s="43" t="n">
        <v>1</v>
      </c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customFormat="false" ht="12.75" hidden="false" customHeight="true" outlineLevel="0" collapsed="false">
      <c r="A4" s="41" t="n">
        <f aca="false">LEN(B4)</f>
        <v>18</v>
      </c>
      <c r="B4" s="42" t="str">
        <f aca="false">LEFT(H4,18)</f>
        <v>12.387.294/0001-35</v>
      </c>
      <c r="C4" s="43" t="s">
        <v>55</v>
      </c>
      <c r="D4" s="43" t="s">
        <v>56</v>
      </c>
      <c r="E4" s="44" t="s">
        <v>57</v>
      </c>
      <c r="F4" s="45" t="s">
        <v>58</v>
      </c>
      <c r="G4" s="43" t="s">
        <v>59</v>
      </c>
      <c r="H4" s="46" t="s">
        <v>60</v>
      </c>
      <c r="I4" s="43"/>
      <c r="J4" s="43" t="s">
        <v>61</v>
      </c>
      <c r="K4" s="43" t="str">
        <f aca="false">IFERROR( IF(Formulário!$H15="",     "",  IF(Formulário!$I15="",     "",  IF(Formulário!$K$8=Dados!$L$2,     "Favor selecionar o mês de ref.", IF(Formulário!$G15&gt;Formulário!$H15,    "Entrada precede o agendamento",  IF(YEAR(Formulário!$K$8) &lt;&gt; IF(Formulário!$I15="EM ACOLHIMENTO", YEAR(EOMONTH(Formulário!$K$8,0)), YEAR(Formulário!$I15)),     "ANO DIVERGE DA REFERÊNCIA",  IF(IF(Formulário!$I15="EM ACOLHIMENTO", EOMONTH(Formulário!$K$8,0), Formulário!$I15) &lt; Formulário!$H15,     "SAÍDA PRECEDE A ENTRADA",  IF(Formulário!$I15 &lt; Formulário!$H15,     "SAÍDA PRECEDE A ENTRADA",  IF(MONTH(Formulário!$K$8) &lt;&gt; IF(Formulário!$I15="EM ACOLHIMENTO", MONTH(EOMONTH(Formulário!$K$8,0)), MONTH(Formulário!$I15)),     "MÊS DIVERGE DA REFERÊNCIA",  IF(IF(Formulário!$I15="EM ACOLHIMENTO", EOMONTH(Formulário!$K$8,0), Formulário!$I15) &gt;= EDATE(Formulário!$H15,9),     "Acolhido há 9 meses",  IFERROR( IF(IF(Formulário!$I15="EM ACOLHIMENTO", MONTH(EOMONTH(Formulário!$K$8,0)), MONTH(Formulário!$I15)) &lt;&gt; MONTH(Formulário!$H15),     IF(Formulário!$I15="EM ACOLHIMENTO", DAY(EOMONTH(Formulário!$K$8,0)), DAY(Formulário!$I15)),     (IF(Formulário!$I15="EM ACOLHIMENTO", DAY(EOMONTH(Formulário!$K$8,0)), DAY(Formulário!$I15)))+1-DAY(Formulário!$H15) ),     "Data Inválida"))))))) )) ),  "DATA FINAL INVÁLIDA" )</f>
        <v/>
      </c>
      <c r="L4" s="47" t="n">
        <v>46054</v>
      </c>
      <c r="M4" s="43" t="n">
        <f aca="false">DAY(EOMONTH(L4,0))</f>
        <v>28</v>
      </c>
      <c r="N4" s="43" t="s">
        <v>62</v>
      </c>
      <c r="O4" s="43" t="n">
        <v>2</v>
      </c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customFormat="false" ht="12.75" hidden="false" customHeight="true" outlineLevel="0" collapsed="false">
      <c r="A5" s="41" t="n">
        <f aca="false">LEN(B5)</f>
        <v>18</v>
      </c>
      <c r="B5" s="42" t="str">
        <f aca="false">LEFT(H5,18)</f>
        <v>03.998.197/0001-98</v>
      </c>
      <c r="C5" s="43" t="s">
        <v>63</v>
      </c>
      <c r="D5" s="43" t="s">
        <v>64</v>
      </c>
      <c r="E5" s="44" t="s">
        <v>65</v>
      </c>
      <c r="F5" s="45" t="s">
        <v>66</v>
      </c>
      <c r="G5" s="43" t="s">
        <v>67</v>
      </c>
      <c r="H5" s="46" t="s">
        <v>68</v>
      </c>
      <c r="I5" s="43"/>
      <c r="J5" s="43" t="s">
        <v>69</v>
      </c>
      <c r="K5" s="43" t="str">
        <f aca="false">IFERROR( IF(Formulário!$H16="",     "",  IF(Formulário!$I16="",     "",  IF(Formulário!$K$8=Dados!$L$2,     "Favor selecionar o mês de ref.", IF(Formulário!$G16&gt;Formulário!$H16,    "Entrada precede o agendamento",  IF(YEAR(Formulário!$K$8) &lt;&gt; IF(Formulário!$I16="EM ACOLHIMENTO", YEAR(EOMONTH(Formulário!$K$8,0)), YEAR(Formulário!$I16)),     "ANO DIVERGE DA REFERÊNCIA",  IF(IF(Formulário!$I16="EM ACOLHIMENTO", EOMONTH(Formulário!$K$8,0), Formulário!$I16) &lt; Formulário!$H16,     "SAÍDA PRECEDE A ENTRADA",  IF(Formulário!$I16 &lt; Formulário!$H16,     "SAÍDA PRECEDE A ENTRADA",  IF(MONTH(Formulário!$K$8) &lt;&gt; IF(Formulário!$I16="EM ACOLHIMENTO", MONTH(EOMONTH(Formulário!$K$8,0)), MONTH(Formulário!$I16)),     "MÊS DIVERGE DA REFERÊNCIA",  IF(IF(Formulário!$I16="EM ACOLHIMENTO", EOMONTH(Formulário!$K$8,0), Formulário!$I16) &gt;= EDATE(Formulário!$H16,9),     "Acolhido há 9 meses",  IFERROR( IF(IF(Formulário!$I16="EM ACOLHIMENTO", MONTH(EOMONTH(Formulário!$K$8,0)), MONTH(Formulário!$I16)) &lt;&gt; MONTH(Formulário!$H16),     IF(Formulário!$I16="EM ACOLHIMENTO", DAY(EOMONTH(Formulário!$K$8,0)), DAY(Formulário!$I16)),     (IF(Formulário!$I16="EM ACOLHIMENTO", DAY(EOMONTH(Formulário!$K$8,0)), DAY(Formulário!$I16)))+1-DAY(Formulário!$H16) ),     "Data Inválida"))))))) )) ),  "DATA FINAL INVÁLIDA" )</f>
        <v/>
      </c>
      <c r="L5" s="47" t="n">
        <v>46082</v>
      </c>
      <c r="M5" s="43" t="n">
        <f aca="false">DAY(EOMONTH(L5,0))</f>
        <v>31</v>
      </c>
      <c r="N5" s="43" t="s">
        <v>70</v>
      </c>
      <c r="O5" s="43" t="n">
        <v>3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customFormat="false" ht="12.75" hidden="false" customHeight="true" outlineLevel="0" collapsed="false">
      <c r="A6" s="41" t="n">
        <f aca="false">LEN(B6)</f>
        <v>18</v>
      </c>
      <c r="B6" s="42" t="str">
        <f aca="false">LEFT(H6,18)</f>
        <v>73.318.941/0001-41</v>
      </c>
      <c r="C6" s="43" t="s">
        <v>71</v>
      </c>
      <c r="D6" s="43" t="s">
        <v>72</v>
      </c>
      <c r="E6" s="44" t="s">
        <v>73</v>
      </c>
      <c r="F6" s="45" t="s">
        <v>74</v>
      </c>
      <c r="G6" s="43" t="s">
        <v>75</v>
      </c>
      <c r="H6" s="46" t="s">
        <v>76</v>
      </c>
      <c r="I6" s="43"/>
      <c r="J6" s="43" t="s">
        <v>77</v>
      </c>
      <c r="K6" s="43" t="str">
        <f aca="false">IFERROR( IF(Formulário!$H17="",     "",  IF(Formulário!$I17="",     "",  IF(Formulário!$K$8=Dados!$L$2,     "Favor selecionar o mês de ref.", IF(Formulário!$G17&gt;Formulário!$H17,    "Entrada precede o agendamento",  IF(YEAR(Formulário!$K$8) &lt;&gt; IF(Formulário!$I17="EM ACOLHIMENTO", YEAR(EOMONTH(Formulário!$K$8,0)), YEAR(Formulário!$I17)),     "ANO DIVERGE DA REFERÊNCIA",  IF(IF(Formulário!$I17="EM ACOLHIMENTO", EOMONTH(Formulário!$K$8,0), Formulário!$I17) &lt; Formulário!$H17,     "SAÍDA PRECEDE A ENTRADA",  IF(Formulário!$I17 &lt; Formulário!$H17,     "SAÍDA PRECEDE A ENTRADA",  IF(MONTH(Formulário!$K$8) &lt;&gt; IF(Formulário!$I17="EM ACOLHIMENTO", MONTH(EOMONTH(Formulário!$K$8,0)), MONTH(Formulário!$I17)),     "MÊS DIVERGE DA REFERÊNCIA",  IF(IF(Formulário!$I17="EM ACOLHIMENTO", EOMONTH(Formulário!$K$8,0), Formulário!$I17) &gt;= EDATE(Formulário!$H17,9),     "Acolhido há 9 meses",  IFERROR( IF(IF(Formulário!$I17="EM ACOLHIMENTO", MONTH(EOMONTH(Formulário!$K$8,0)), MONTH(Formulário!$I17)) &lt;&gt; MONTH(Formulário!$H17),     IF(Formulário!$I17="EM ACOLHIMENTO", DAY(EOMONTH(Formulário!$K$8,0)), DAY(Formulário!$I17)),     (IF(Formulário!$I17="EM ACOLHIMENTO", DAY(EOMONTH(Formulário!$K$8,0)), DAY(Formulário!$I17)))+1-DAY(Formulário!$H17) ),     "Data Inválida"))))))) )) ),  "DATA FINAL INVÁLIDA" )</f>
        <v/>
      </c>
      <c r="L6" s="47" t="n">
        <v>46113</v>
      </c>
      <c r="M6" s="43" t="n">
        <f aca="false">DAY(EOMONTH(L6,0))</f>
        <v>30</v>
      </c>
      <c r="N6" s="43" t="s">
        <v>78</v>
      </c>
      <c r="O6" s="43" t="n">
        <v>4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customFormat="false" ht="12.75" hidden="false" customHeight="true" outlineLevel="0" collapsed="false">
      <c r="A7" s="41" t="n">
        <f aca="false">LEN(B7)</f>
        <v>18</v>
      </c>
      <c r="B7" s="42" t="str">
        <f aca="false">LEFT(H7,18)</f>
        <v>17.612.570/0002-16</v>
      </c>
      <c r="C7" s="43" t="s">
        <v>79</v>
      </c>
      <c r="D7" s="43" t="s">
        <v>80</v>
      </c>
      <c r="E7" s="44" t="s">
        <v>81</v>
      </c>
      <c r="F7" s="45" t="s">
        <v>82</v>
      </c>
      <c r="G7" s="43" t="s">
        <v>83</v>
      </c>
      <c r="H7" s="46" t="s">
        <v>84</v>
      </c>
      <c r="I7" s="43"/>
      <c r="J7" s="43" t="s">
        <v>85</v>
      </c>
      <c r="K7" s="43" t="str">
        <f aca="false">IFERROR( IF(Formulário!$H18="",     "",  IF(Formulário!$I18="",     "",  IF(Formulário!$K$8=Dados!$L$2,     "Favor selecionar o mês de ref.", IF(Formulário!$G18&gt;Formulário!$H18,    "Entrada precede o agendamento",  IF(YEAR(Formulário!$K$8) &lt;&gt; IF(Formulário!$I18="EM ACOLHIMENTO", YEAR(EOMONTH(Formulário!$K$8,0)), YEAR(Formulário!$I18)),     "ANO DIVERGE DA REFERÊNCIA",  IF(IF(Formulário!$I18="EM ACOLHIMENTO", EOMONTH(Formulário!$K$8,0), Formulário!$I18) &lt; Formulário!$H18,     "SAÍDA PRECEDE A ENTRADA",  IF(Formulário!$I18 &lt; Formulário!$H18,     "SAÍDA PRECEDE A ENTRADA",  IF(MONTH(Formulário!$K$8) &lt;&gt; IF(Formulário!$I18="EM ACOLHIMENTO", MONTH(EOMONTH(Formulário!$K$8,0)), MONTH(Formulário!$I18)),     "MÊS DIVERGE DA REFERÊNCIA",  IF(IF(Formulário!$I18="EM ACOLHIMENTO", EOMONTH(Formulário!$K$8,0), Formulário!$I18) &gt;= EDATE(Formulário!$H18,9),     "Acolhido há 9 meses",  IFERROR( IF(IF(Formulário!$I18="EM ACOLHIMENTO", MONTH(EOMONTH(Formulário!$K$8,0)), MONTH(Formulário!$I18)) &lt;&gt; MONTH(Formulário!$H18),     IF(Formulário!$I18="EM ACOLHIMENTO", DAY(EOMONTH(Formulário!$K$8,0)), DAY(Formulário!$I18)),     (IF(Formulário!$I18="EM ACOLHIMENTO", DAY(EOMONTH(Formulário!$K$8,0)), DAY(Formulário!$I18)))+1-DAY(Formulário!$H18) ),     "Data Inválida"))))))) )) ),  "DATA FINAL INVÁLIDA" )</f>
        <v/>
      </c>
      <c r="L7" s="47" t="n">
        <v>46143</v>
      </c>
      <c r="M7" s="43" t="n">
        <f aca="false">DAY(EOMONTH(L7,0))</f>
        <v>31</v>
      </c>
      <c r="N7" s="43" t="s">
        <v>86</v>
      </c>
      <c r="O7" s="43" t="n">
        <v>5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customFormat="false" ht="12.75" hidden="false" customHeight="true" outlineLevel="0" collapsed="false">
      <c r="A8" s="41" t="n">
        <f aca="false">LEN(B8)</f>
        <v>18</v>
      </c>
      <c r="B8" s="42" t="str">
        <f aca="false">LEFT(H8,18)</f>
        <v>79.680.336/0001-00</v>
      </c>
      <c r="C8" s="43" t="s">
        <v>87</v>
      </c>
      <c r="D8" s="43" t="s">
        <v>88</v>
      </c>
      <c r="E8" s="44" t="s">
        <v>89</v>
      </c>
      <c r="F8" s="45" t="s">
        <v>90</v>
      </c>
      <c r="G8" s="43" t="s">
        <v>91</v>
      </c>
      <c r="H8" s="46" t="s">
        <v>92</v>
      </c>
      <c r="I8" s="43"/>
      <c r="J8" s="43" t="s">
        <v>93</v>
      </c>
      <c r="K8" s="43" t="str">
        <f aca="false">IFERROR( IF(Formulário!$H19="",     "",  IF(Formulário!$I19="",     "",  IF(Formulário!$K$8=Dados!$L$2,     "Favor selecionar o mês de ref.", IF(Formulário!$G19&gt;Formulário!$H19,    "Entrada precede o agendamento",  IF(YEAR(Formulário!$K$8) &lt;&gt; IF(Formulário!$I19="EM ACOLHIMENTO", YEAR(EOMONTH(Formulário!$K$8,0)), YEAR(Formulário!$I19)),     "ANO DIVERGE DA REFERÊNCIA",  IF(IF(Formulário!$I19="EM ACOLHIMENTO", EOMONTH(Formulário!$K$8,0), Formulário!$I19) &lt; Formulário!$H19,     "SAÍDA PRECEDE A ENTRADA",  IF(Formulário!$I19 &lt; Formulário!$H19,     "SAÍDA PRECEDE A ENTRADA",  IF(MONTH(Formulário!$K$8) &lt;&gt; IF(Formulário!$I19="EM ACOLHIMENTO", MONTH(EOMONTH(Formulário!$K$8,0)), MONTH(Formulário!$I19)),     "MÊS DIVERGE DA REFERÊNCIA",  IF(IF(Formulário!$I19="EM ACOLHIMENTO", EOMONTH(Formulário!$K$8,0), Formulário!$I19) &gt;= EDATE(Formulário!$H19,9),     "Acolhido há 9 meses",  IFERROR( IF(IF(Formulário!$I19="EM ACOLHIMENTO", MONTH(EOMONTH(Formulário!$K$8,0)), MONTH(Formulário!$I19)) &lt;&gt; MONTH(Formulário!$H19),     IF(Formulário!$I19="EM ACOLHIMENTO", DAY(EOMONTH(Formulário!$K$8,0)), DAY(Formulário!$I19)),     (IF(Formulário!$I19="EM ACOLHIMENTO", DAY(EOMONTH(Formulário!$K$8,0)), DAY(Formulário!$I19)))+1-DAY(Formulário!$H19) ),     "Data Inválida"))))))) )) ),  "DATA FINAL INVÁLIDA" )</f>
        <v/>
      </c>
      <c r="L8" s="47" t="n">
        <v>46174</v>
      </c>
      <c r="M8" s="43" t="n">
        <f aca="false">DAY(EOMONTH(L8,0))</f>
        <v>30</v>
      </c>
      <c r="N8" s="43" t="s">
        <v>94</v>
      </c>
      <c r="O8" s="43" t="n">
        <v>6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customFormat="false" ht="12.75" hidden="false" customHeight="true" outlineLevel="0" collapsed="false">
      <c r="A9" s="41" t="n">
        <f aca="false">LEN(B9)</f>
        <v>18</v>
      </c>
      <c r="B9" s="42" t="str">
        <f aca="false">LEFT(H9,18)</f>
        <v>09.628.341/0001-80</v>
      </c>
      <c r="C9" s="43" t="s">
        <v>95</v>
      </c>
      <c r="D9" s="43" t="s">
        <v>96</v>
      </c>
      <c r="E9" s="44" t="s">
        <v>97</v>
      </c>
      <c r="F9" s="45" t="s">
        <v>98</v>
      </c>
      <c r="G9" s="43" t="s">
        <v>99</v>
      </c>
      <c r="H9" s="46" t="s">
        <v>100</v>
      </c>
      <c r="I9" s="43"/>
      <c r="J9" s="43" t="s">
        <v>101</v>
      </c>
      <c r="K9" s="43" t="str">
        <f aca="false">IFERROR( IF(Formulário!$H20="",     "",  IF(Formulário!$I20="",     "",  IF(Formulário!$K$8=Dados!$L$2,     "Favor selecionar o mês de ref.", IF(Formulário!$G20&gt;Formulário!$H20,    "Entrada precede o agendamento",  IF(YEAR(Formulário!$K$8) &lt;&gt; IF(Formulário!$I20="EM ACOLHIMENTO", YEAR(EOMONTH(Formulário!$K$8,0)), YEAR(Formulário!$I20)),     "ANO DIVERGE DA REFERÊNCIA",  IF(IF(Formulário!$I20="EM ACOLHIMENTO", EOMONTH(Formulário!$K$8,0), Formulário!$I20) &lt; Formulário!$H20,     "SAÍDA PRECEDE A ENTRADA",  IF(Formulário!$I20 &lt; Formulário!$H20,     "SAÍDA PRECEDE A ENTRADA",  IF(MONTH(Formulário!$K$8) &lt;&gt; IF(Formulário!$I20="EM ACOLHIMENTO", MONTH(EOMONTH(Formulário!$K$8,0)), MONTH(Formulário!$I20)),     "MÊS DIVERGE DA REFERÊNCIA",  IF(IF(Formulário!$I20="EM ACOLHIMENTO", EOMONTH(Formulário!$K$8,0), Formulário!$I20) &gt;= EDATE(Formulário!$H20,9),     "Acolhido há 9 meses",  IFERROR( IF(IF(Formulário!$I20="EM ACOLHIMENTO", MONTH(EOMONTH(Formulário!$K$8,0)), MONTH(Formulário!$I20)) &lt;&gt; MONTH(Formulário!$H20),     IF(Formulário!$I20="EM ACOLHIMENTO", DAY(EOMONTH(Formulário!$K$8,0)), DAY(Formulário!$I20)),     (IF(Formulário!$I20="EM ACOLHIMENTO", DAY(EOMONTH(Formulário!$K$8,0)), DAY(Formulário!$I20)))+1-DAY(Formulário!$H20) ),     "Data Inválida"))))))) )) ),  "DATA FINAL INVÁLIDA" )</f>
        <v/>
      </c>
      <c r="L9" s="47" t="n">
        <v>46204</v>
      </c>
      <c r="M9" s="43" t="n">
        <f aca="false">DAY(EOMONTH(L9,0))</f>
        <v>31</v>
      </c>
      <c r="N9" s="43" t="s">
        <v>102</v>
      </c>
      <c r="O9" s="43" t="n">
        <v>7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customFormat="false" ht="12.75" hidden="false" customHeight="true" outlineLevel="0" collapsed="false">
      <c r="A10" s="41" t="n">
        <f aca="false">LEN(B10)</f>
        <v>18</v>
      </c>
      <c r="B10" s="42" t="str">
        <f aca="false">LEFT(H10,18)</f>
        <v>02.846.626/0001-49</v>
      </c>
      <c r="C10" s="43" t="s">
        <v>103</v>
      </c>
      <c r="D10" s="43" t="s">
        <v>104</v>
      </c>
      <c r="E10" s="44" t="s">
        <v>105</v>
      </c>
      <c r="F10" s="45" t="s">
        <v>106</v>
      </c>
      <c r="G10" s="43" t="s">
        <v>107</v>
      </c>
      <c r="H10" s="46" t="s">
        <v>108</v>
      </c>
      <c r="I10" s="43"/>
      <c r="J10" s="43" t="s">
        <v>109</v>
      </c>
      <c r="K10" s="43" t="str">
        <f aca="false">IFERROR( IF(Formulário!$H21="",     "",  IF(Formulário!$I21="",     "",  IF(Formulário!$K$8=Dados!$L$2,     "Favor selecionar o mês de ref.", IF(Formulário!$G21&gt;Formulário!$H21,    "Entrada precede o agendamento",  IF(YEAR(Formulário!$K$8) &lt;&gt; IF(Formulário!$I21="EM ACOLHIMENTO", YEAR(EOMONTH(Formulário!$K$8,0)), YEAR(Formulário!$I21)),     "ANO DIVERGE DA REFERÊNCIA",  IF(IF(Formulário!$I21="EM ACOLHIMENTO", EOMONTH(Formulário!$K$8,0), Formulário!$I21) &lt; Formulário!$H21,     "SAÍDA PRECEDE A ENTRADA",  IF(Formulário!$I21 &lt; Formulário!$H21,     "SAÍDA PRECEDE A ENTRADA",  IF(MONTH(Formulário!$K$8) &lt;&gt; IF(Formulário!$I21="EM ACOLHIMENTO", MONTH(EOMONTH(Formulário!$K$8,0)), MONTH(Formulário!$I21)),     "MÊS DIVERGE DA REFERÊNCIA",  IF(IF(Formulário!$I21="EM ACOLHIMENTO", EOMONTH(Formulário!$K$8,0), Formulário!$I21) &gt;= EDATE(Formulário!$H21,9),     "Acolhido há 9 meses",  IFERROR( IF(IF(Formulário!$I21="EM ACOLHIMENTO", MONTH(EOMONTH(Formulário!$K$8,0)), MONTH(Formulário!$I21)) &lt;&gt; MONTH(Formulário!$H21),     IF(Formulário!$I21="EM ACOLHIMENTO", DAY(EOMONTH(Formulário!$K$8,0)), DAY(Formulário!$I21)),     (IF(Formulário!$I21="EM ACOLHIMENTO", DAY(EOMONTH(Formulário!$K$8,0)), DAY(Formulário!$I21)))+1-DAY(Formulário!$H21) ),     "Data Inválida"))))))) )) ),  "DATA FINAL INVÁLIDA" )</f>
        <v/>
      </c>
      <c r="L10" s="47" t="n">
        <v>46235</v>
      </c>
      <c r="M10" s="43" t="n">
        <f aca="false">DAY(EOMONTH(L10,0))</f>
        <v>31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customFormat="false" ht="12.75" hidden="false" customHeight="true" outlineLevel="0" collapsed="false">
      <c r="A11" s="41" t="n">
        <f aca="false">LEN(B11)</f>
        <v>18</v>
      </c>
      <c r="B11" s="42" t="str">
        <f aca="false">LEFT(H11,18)</f>
        <v>02.300.137/0011-69</v>
      </c>
      <c r="C11" s="43" t="s">
        <v>110</v>
      </c>
      <c r="D11" s="43" t="s">
        <v>111</v>
      </c>
      <c r="E11" s="44" t="s">
        <v>112</v>
      </c>
      <c r="F11" s="45" t="s">
        <v>113</v>
      </c>
      <c r="G11" s="43" t="s">
        <v>114</v>
      </c>
      <c r="H11" s="46" t="s">
        <v>115</v>
      </c>
      <c r="I11" s="43"/>
      <c r="J11" s="43" t="s">
        <v>116</v>
      </c>
      <c r="K11" s="43" t="str">
        <f aca="false">IFERROR( IF(Formulário!$H22="",     "",  IF(Formulário!$I22="",     "",  IF(Formulário!$K$8=Dados!$L$2,     "Favor selecionar o mês de ref.", IF(Formulário!$G22&gt;Formulário!$H22,    "Entrada precede o agendamento",  IF(YEAR(Formulário!$K$8) &lt;&gt; IF(Formulário!$I22="EM ACOLHIMENTO", YEAR(EOMONTH(Formulário!$K$8,0)), YEAR(Formulário!$I22)),     "ANO DIVERGE DA REFERÊNCIA",  IF(IF(Formulário!$I22="EM ACOLHIMENTO", EOMONTH(Formulário!$K$8,0), Formulário!$I22) &lt; Formulário!$H22,     "SAÍDA PRECEDE A ENTRADA",  IF(Formulário!$I22 &lt; Formulário!$H22,     "SAÍDA PRECEDE A ENTRADA",  IF(MONTH(Formulário!$K$8) &lt;&gt; IF(Formulário!$I22="EM ACOLHIMENTO", MONTH(EOMONTH(Formulário!$K$8,0)), MONTH(Formulário!$I22)),     "MÊS DIVERGE DA REFERÊNCIA",  IF(IF(Formulário!$I22="EM ACOLHIMENTO", EOMONTH(Formulário!$K$8,0), Formulário!$I22) &gt;= EDATE(Formulário!$H22,9),     "Acolhido há 9 meses",  IFERROR( IF(IF(Formulário!$I22="EM ACOLHIMENTO", MONTH(EOMONTH(Formulário!$K$8,0)), MONTH(Formulário!$I22)) &lt;&gt; MONTH(Formulário!$H22),     IF(Formulário!$I22="EM ACOLHIMENTO", DAY(EOMONTH(Formulário!$K$8,0)), DAY(Formulário!$I22)),     (IF(Formulário!$I22="EM ACOLHIMENTO", DAY(EOMONTH(Formulário!$K$8,0)), DAY(Formulário!$I22)))+1-DAY(Formulário!$H22) ),     "Data Inválida"))))))) )) ),  "DATA FINAL INVÁLIDA" )</f>
        <v/>
      </c>
      <c r="L11" s="47" t="n">
        <v>46266</v>
      </c>
      <c r="M11" s="43" t="n">
        <f aca="false">DAY(EOMONTH(L11,0))</f>
        <v>30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customFormat="false" ht="12.75" hidden="false" customHeight="true" outlineLevel="0" collapsed="false">
      <c r="A12" s="41" t="n">
        <f aca="false">LEN(B12)</f>
        <v>18</v>
      </c>
      <c r="B12" s="42" t="str">
        <f aca="false">LEFT(H12,18)</f>
        <v>09.505.468/0001-02</v>
      </c>
      <c r="C12" s="43" t="s">
        <v>117</v>
      </c>
      <c r="D12" s="43" t="s">
        <v>118</v>
      </c>
      <c r="E12" s="44" t="s">
        <v>119</v>
      </c>
      <c r="F12" s="45" t="s">
        <v>120</v>
      </c>
      <c r="G12" s="43" t="s">
        <v>121</v>
      </c>
      <c r="H12" s="46" t="s">
        <v>122</v>
      </c>
      <c r="I12" s="43"/>
      <c r="J12" s="43" t="s">
        <v>123</v>
      </c>
      <c r="K12" s="43" t="str">
        <f aca="false">IFERROR( IF(Formulário!$H23="",     "",  IF(Formulário!$I23="",     "",  IF(Formulário!$K$8=Dados!$L$2,     "Favor selecionar o mês de ref.", IF(Formulário!$G23&gt;Formulário!$H23,    "Entrada precede o agendamento",  IF(YEAR(Formulário!$K$8) &lt;&gt; IF(Formulário!$I23="EM ACOLHIMENTO", YEAR(EOMONTH(Formulário!$K$8,0)), YEAR(Formulário!$I23)),     "ANO DIVERGE DA REFERÊNCIA",  IF(IF(Formulário!$I23="EM ACOLHIMENTO", EOMONTH(Formulário!$K$8,0), Formulário!$I23) &lt; Formulário!$H23,     "SAÍDA PRECEDE A ENTRADA",  IF(Formulário!$I23 &lt; Formulário!$H23,     "SAÍDA PRECEDE A ENTRADA",  IF(MONTH(Formulário!$K$8) &lt;&gt; IF(Formulário!$I23="EM ACOLHIMENTO", MONTH(EOMONTH(Formulário!$K$8,0)), MONTH(Formulário!$I23)),     "MÊS DIVERGE DA REFERÊNCIA",  IF(IF(Formulário!$I23="EM ACOLHIMENTO", EOMONTH(Formulário!$K$8,0), Formulário!$I23) &gt;= EDATE(Formulário!$H23,9),     "Acolhido há 9 meses",  IFERROR( IF(IF(Formulário!$I23="EM ACOLHIMENTO", MONTH(EOMONTH(Formulário!$K$8,0)), MONTH(Formulário!$I23)) &lt;&gt; MONTH(Formulário!$H23),     IF(Formulário!$I23="EM ACOLHIMENTO", DAY(EOMONTH(Formulário!$K$8,0)), DAY(Formulário!$I23)),     (IF(Formulário!$I23="EM ACOLHIMENTO", DAY(EOMONTH(Formulário!$K$8,0)), DAY(Formulário!$I23)))+1-DAY(Formulário!$H23) ),     "Data Inválida"))))))) )) ),  "DATA FINAL INVÁLIDA" )</f>
        <v/>
      </c>
      <c r="L12" s="47" t="n">
        <v>46296</v>
      </c>
      <c r="M12" s="43" t="n">
        <f aca="false">DAY(EOMONTH(L12,0))</f>
        <v>31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customFormat="false" ht="12.75" hidden="false" customHeight="true" outlineLevel="0" collapsed="false">
      <c r="A13" s="41" t="n">
        <f aca="false">LEN(B13)</f>
        <v>18</v>
      </c>
      <c r="B13" s="42" t="str">
        <f aca="false">LEFT(H13,18)</f>
        <v>11.421.131/0002-40</v>
      </c>
      <c r="C13" s="43" t="s">
        <v>124</v>
      </c>
      <c r="D13" s="43" t="s">
        <v>125</v>
      </c>
      <c r="E13" s="44" t="s">
        <v>126</v>
      </c>
      <c r="F13" s="45" t="s">
        <v>127</v>
      </c>
      <c r="G13" s="43" t="s">
        <v>128</v>
      </c>
      <c r="H13" s="46" t="s">
        <v>129</v>
      </c>
      <c r="I13" s="43"/>
      <c r="J13" s="43" t="s">
        <v>130</v>
      </c>
      <c r="K13" s="43" t="str">
        <f aca="false">IFERROR( IF(Formulário!$H24="",     "",  IF(Formulário!$I24="",     "",  IF(Formulário!$K$8=Dados!$L$2,     "Favor selecionar o mês de ref.", IF(Formulário!$G24&gt;Formulário!$H24,    "Entrada precede o agendamento",  IF(YEAR(Formulário!$K$8) &lt;&gt; IF(Formulário!$I24="EM ACOLHIMENTO", YEAR(EOMONTH(Formulário!$K$8,0)), YEAR(Formulário!$I24)),     "ANO DIVERGE DA REFERÊNCIA",  IF(IF(Formulário!$I24="EM ACOLHIMENTO", EOMONTH(Formulário!$K$8,0), Formulário!$I24) &lt; Formulário!$H24,     "SAÍDA PRECEDE A ENTRADA",  IF(Formulário!$I24 &lt; Formulário!$H24,     "SAÍDA PRECEDE A ENTRADA",  IF(MONTH(Formulário!$K$8) &lt;&gt; IF(Formulário!$I24="EM ACOLHIMENTO", MONTH(EOMONTH(Formulário!$K$8,0)), MONTH(Formulário!$I24)),     "MÊS DIVERGE DA REFERÊNCIA",  IF(IF(Formulário!$I24="EM ACOLHIMENTO", EOMONTH(Formulário!$K$8,0), Formulário!$I24) &gt;= EDATE(Formulário!$H24,9),     "Acolhido há 9 meses",  IFERROR( IF(IF(Formulário!$I24="EM ACOLHIMENTO", MONTH(EOMONTH(Formulário!$K$8,0)), MONTH(Formulário!$I24)) &lt;&gt; MONTH(Formulário!$H24),     IF(Formulário!$I24="EM ACOLHIMENTO", DAY(EOMONTH(Formulário!$K$8,0)), DAY(Formulário!$I24)),     (IF(Formulário!$I24="EM ACOLHIMENTO", DAY(EOMONTH(Formulário!$K$8,0)), DAY(Formulário!$I24)))+1-DAY(Formulário!$H24) ),     "Data Inválida"))))))) )) ),  "DATA FINAL INVÁLIDA" )</f>
        <v/>
      </c>
      <c r="L13" s="47" t="n">
        <v>46327</v>
      </c>
      <c r="M13" s="43" t="n">
        <f aca="false">DAY(EOMONTH(L13,0))</f>
        <v>30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customFormat="false" ht="12.75" hidden="false" customHeight="true" outlineLevel="0" collapsed="false">
      <c r="A14" s="41" t="n">
        <f aca="false">LEN(B14)</f>
        <v>18</v>
      </c>
      <c r="B14" s="42" t="str">
        <f aca="false">LEFT(H14,18)</f>
        <v>01.266.353/0001-09</v>
      </c>
      <c r="C14" s="43" t="s">
        <v>131</v>
      </c>
      <c r="D14" s="43" t="s">
        <v>132</v>
      </c>
      <c r="E14" s="44" t="s">
        <v>133</v>
      </c>
      <c r="F14" s="45" t="s">
        <v>134</v>
      </c>
      <c r="G14" s="43" t="s">
        <v>135</v>
      </c>
      <c r="H14" s="46" t="s">
        <v>136</v>
      </c>
      <c r="I14" s="43"/>
      <c r="J14" s="43" t="s">
        <v>137</v>
      </c>
      <c r="K14" s="43" t="str">
        <f aca="false">IFERROR( IF(Formulário!$H25="",     "",  IF(Formulário!$I25="",     "",  IF(Formulário!$K$8=Dados!$L$2,     "Favor selecionar o mês de ref.", IF(Formulário!$G25&gt;Formulário!$H25,    "Entrada precede o agendamento",  IF(YEAR(Formulário!$K$8) &lt;&gt; IF(Formulário!$I25="EM ACOLHIMENTO", YEAR(EOMONTH(Formulário!$K$8,0)), YEAR(Formulário!$I25)),     "ANO DIVERGE DA REFERÊNCIA",  IF(IF(Formulário!$I25="EM ACOLHIMENTO", EOMONTH(Formulário!$K$8,0), Formulário!$I25) &lt; Formulário!$H25,     "SAÍDA PRECEDE A ENTRADA",  IF(Formulário!$I25 &lt; Formulário!$H25,     "SAÍDA PRECEDE A ENTRADA",  IF(MONTH(Formulário!$K$8) &lt;&gt; IF(Formulário!$I25="EM ACOLHIMENTO", MONTH(EOMONTH(Formulário!$K$8,0)), MONTH(Formulário!$I25)),     "MÊS DIVERGE DA REFERÊNCIA",  IF(IF(Formulário!$I25="EM ACOLHIMENTO", EOMONTH(Formulário!$K$8,0), Formulário!$I25) &gt;= EDATE(Formulário!$H25,9),     "Acolhido há 9 meses",  IFERROR( IF(IF(Formulário!$I25="EM ACOLHIMENTO", MONTH(EOMONTH(Formulário!$K$8,0)), MONTH(Formulário!$I25)) &lt;&gt; MONTH(Formulário!$H25),     IF(Formulário!$I25="EM ACOLHIMENTO", DAY(EOMONTH(Formulário!$K$8,0)), DAY(Formulário!$I25)),     (IF(Formulário!$I25="EM ACOLHIMENTO", DAY(EOMONTH(Formulário!$K$8,0)), DAY(Formulário!$I25)))+1-DAY(Formulário!$H25) ),     "Data Inválida"))))))) )) ),  "DATA FINAL INVÁLIDA" )</f>
        <v/>
      </c>
      <c r="L14" s="47" t="n">
        <v>46357</v>
      </c>
      <c r="M14" s="43" t="n">
        <f aca="false">DAY(EOMONTH(L14,0))</f>
        <v>31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customFormat="false" ht="12.75" hidden="false" customHeight="true" outlineLevel="0" collapsed="false">
      <c r="A15" s="41" t="n">
        <f aca="false">LEN(B15)</f>
        <v>18</v>
      </c>
      <c r="B15" s="42" t="str">
        <f aca="false">LEFT(H15,18)</f>
        <v>81.140.139/0002-13</v>
      </c>
      <c r="C15" s="43" t="s">
        <v>138</v>
      </c>
      <c r="D15" s="43" t="s">
        <v>132</v>
      </c>
      <c r="E15" s="44" t="s">
        <v>139</v>
      </c>
      <c r="F15" s="45" t="s">
        <v>140</v>
      </c>
      <c r="G15" s="43" t="s">
        <v>141</v>
      </c>
      <c r="H15" s="46" t="s">
        <v>142</v>
      </c>
      <c r="I15" s="43"/>
      <c r="J15" s="43" t="s">
        <v>143</v>
      </c>
      <c r="K15" s="43" t="str">
        <f aca="false">IFERROR( IF(Formulário!$H26="",     "",  IF(Formulário!$I26="",     "",  IF(Formulário!$K$8=Dados!$L$2,     "Favor selecionar o mês de ref.", IF(Formulário!$G26&gt;Formulário!$H26,    "Entrada precede o agendamento",  IF(YEAR(Formulário!$K$8) &lt;&gt; IF(Formulário!$I26="EM ACOLHIMENTO", YEAR(EOMONTH(Formulário!$K$8,0)), YEAR(Formulário!$I26)),     "ANO DIVERGE DA REFERÊNCIA",  IF(IF(Formulário!$I26="EM ACOLHIMENTO", EOMONTH(Formulário!$K$8,0), Formulário!$I26) &lt; Formulário!$H26,     "SAÍDA PRECEDE A ENTRADA",  IF(Formulário!$I26 &lt; Formulário!$H26,     "SAÍDA PRECEDE A ENTRADA",  IF(MONTH(Formulário!$K$8) &lt;&gt; IF(Formulário!$I26="EM ACOLHIMENTO", MONTH(EOMONTH(Formulário!$K$8,0)), MONTH(Formulário!$I26)),     "MÊS DIVERGE DA REFERÊNCIA",  IF(IF(Formulário!$I26="EM ACOLHIMENTO", EOMONTH(Formulário!$K$8,0), Formulário!$I26) &gt;= EDATE(Formulário!$H26,9),     "Acolhido há 9 meses",  IFERROR( IF(IF(Formulário!$I26="EM ACOLHIMENTO", MONTH(EOMONTH(Formulário!$K$8,0)), MONTH(Formulário!$I26)) &lt;&gt; MONTH(Formulário!$H26),     IF(Formulário!$I26="EM ACOLHIMENTO", DAY(EOMONTH(Formulário!$K$8,0)), DAY(Formulário!$I26)),     (IF(Formulário!$I26="EM ACOLHIMENTO", DAY(EOMONTH(Formulário!$K$8,0)), DAY(Formulário!$I26)))+1-DAY(Formulário!$H26) ),     "Data Inválida"))))))) )) ),  "DATA FINAL INVÁLIDA" )</f>
        <v/>
      </c>
      <c r="L15" s="47" t="n">
        <v>46388</v>
      </c>
      <c r="M15" s="43" t="n">
        <f aca="false">DAY(EOMONTH(L15,0))</f>
        <v>31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customFormat="false" ht="12.75" hidden="false" customHeight="true" outlineLevel="0" collapsed="false">
      <c r="A16" s="41" t="n">
        <f aca="false">LEN(B16)</f>
        <v>18</v>
      </c>
      <c r="B16" s="42" t="str">
        <f aca="false">LEFT(H16,18)</f>
        <v>23.567.253/0001-47</v>
      </c>
      <c r="C16" s="43" t="s">
        <v>144</v>
      </c>
      <c r="D16" s="43" t="s">
        <v>145</v>
      </c>
      <c r="E16" s="44" t="s">
        <v>146</v>
      </c>
      <c r="F16" s="43" t="s">
        <v>147</v>
      </c>
      <c r="G16" s="43" t="s">
        <v>148</v>
      </c>
      <c r="H16" s="46" t="s">
        <v>149</v>
      </c>
      <c r="I16" s="43"/>
      <c r="J16" s="43" t="s">
        <v>150</v>
      </c>
      <c r="K16" s="43" t="str">
        <f aca="false">IFERROR( IF(Formulário!$H27="",     "",  IF(Formulário!$I27="",     "",  IF(Formulário!$K$8=Dados!$L$2,     "Favor selecionar o mês de ref.", IF(Formulário!$G27&gt;Formulário!$H27,    "Entrada precede o agendamento",  IF(YEAR(Formulário!$K$8) &lt;&gt; IF(Formulário!$I27="EM ACOLHIMENTO", YEAR(EOMONTH(Formulário!$K$8,0)), YEAR(Formulário!$I27)),     "ANO DIVERGE DA REFERÊNCIA",  IF(IF(Formulário!$I27="EM ACOLHIMENTO", EOMONTH(Formulário!$K$8,0), Formulário!$I27) &lt; Formulário!$H27,     "SAÍDA PRECEDE A ENTRADA",  IF(Formulário!$I27 &lt; Formulário!$H27,     "SAÍDA PRECEDE A ENTRADA",  IF(MONTH(Formulário!$K$8) &lt;&gt; IF(Formulário!$I27="EM ACOLHIMENTO", MONTH(EOMONTH(Formulário!$K$8,0)), MONTH(Formulário!$I27)),     "MÊS DIVERGE DA REFERÊNCIA",  IF(IF(Formulário!$I27="EM ACOLHIMENTO", EOMONTH(Formulário!$K$8,0), Formulário!$I27) &gt;= EDATE(Formulário!$H27,9),     "Acolhido há 9 meses",  IFERROR( IF(IF(Formulário!$I27="EM ACOLHIMENTO", MONTH(EOMONTH(Formulário!$K$8,0)), MONTH(Formulário!$I27)) &lt;&gt; MONTH(Formulário!$H27),     IF(Formulário!$I27="EM ACOLHIMENTO", DAY(EOMONTH(Formulário!$K$8,0)), DAY(Formulário!$I27)),     (IF(Formulário!$I27="EM ACOLHIMENTO", DAY(EOMONTH(Formulário!$K$8,0)), DAY(Formulário!$I27)))+1-DAY(Formulário!$H27) ),     "Data Inválida"))))))) )) ),  "DATA FINAL INVÁLIDA" )</f>
        <v/>
      </c>
      <c r="L16" s="47" t="n">
        <v>46419</v>
      </c>
      <c r="M16" s="43" t="n">
        <f aca="false">DAY(EOMONTH(L16,0))</f>
        <v>28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customFormat="false" ht="12.75" hidden="false" customHeight="true" outlineLevel="0" collapsed="false">
      <c r="A17" s="41" t="n">
        <f aca="false">LEN(B17)</f>
        <v>18</v>
      </c>
      <c r="B17" s="42" t="str">
        <f aca="false">LEFT(H17,18)</f>
        <v>22.474.839/0001-02</v>
      </c>
      <c r="C17" s="43" t="s">
        <v>151</v>
      </c>
      <c r="D17" s="43" t="s">
        <v>152</v>
      </c>
      <c r="E17" s="44" t="s">
        <v>153</v>
      </c>
      <c r="F17" s="45" t="s">
        <v>154</v>
      </c>
      <c r="G17" s="43" t="s">
        <v>155</v>
      </c>
      <c r="H17" s="46" t="s">
        <v>156</v>
      </c>
      <c r="I17" s="43"/>
      <c r="J17" s="43" t="s">
        <v>157</v>
      </c>
      <c r="K17" s="43" t="str">
        <f aca="false">IFERROR( IF(Formulário!$H28="",     "",  IF(Formulário!$I28="",     "",  IF(Formulário!$K$8=Dados!$L$2,     "Favor selecionar o mês de ref.", IF(Formulário!$G28&gt;Formulário!$H28,    "Entrada precede o agendamento",  IF(YEAR(Formulário!$K$8) &lt;&gt; IF(Formulário!$I28="EM ACOLHIMENTO", YEAR(EOMONTH(Formulário!$K$8,0)), YEAR(Formulário!$I28)),     "ANO DIVERGE DA REFERÊNCIA",  IF(IF(Formulário!$I28="EM ACOLHIMENTO", EOMONTH(Formulário!$K$8,0), Formulário!$I28) &lt; Formulário!$H28,     "SAÍDA PRECEDE A ENTRADA",  IF(Formulário!$I28 &lt; Formulário!$H28,     "SAÍDA PRECEDE A ENTRADA",  IF(MONTH(Formulário!$K$8) &lt;&gt; IF(Formulário!$I28="EM ACOLHIMENTO", MONTH(EOMONTH(Formulário!$K$8,0)), MONTH(Formulário!$I28)),     "MÊS DIVERGE DA REFERÊNCIA",  IF(IF(Formulário!$I28="EM ACOLHIMENTO", EOMONTH(Formulário!$K$8,0), Formulário!$I28) &gt;= EDATE(Formulário!$H28,9),     "Acolhido há 9 meses",  IFERROR( IF(IF(Formulário!$I28="EM ACOLHIMENTO", MONTH(EOMONTH(Formulário!$K$8,0)), MONTH(Formulário!$I28)) &lt;&gt; MONTH(Formulário!$H28),     IF(Formulário!$I28="EM ACOLHIMENTO", DAY(EOMONTH(Formulário!$K$8,0)), DAY(Formulário!$I28)),     (IF(Formulário!$I28="EM ACOLHIMENTO", DAY(EOMONTH(Formulário!$K$8,0)), DAY(Formulário!$I28)))+1-DAY(Formulário!$H28) ),     "Data Inválida"))))))) )) ),  "DATA FINAL INVÁLIDA" )</f>
        <v/>
      </c>
      <c r="L17" s="47" t="n">
        <v>46447</v>
      </c>
      <c r="M17" s="43" t="n">
        <f aca="false">DAY(EOMONTH(L17,0))</f>
        <v>31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customFormat="false" ht="12.75" hidden="false" customHeight="true" outlineLevel="0" collapsed="false">
      <c r="A18" s="41" t="n">
        <f aca="false">LEN(B18)</f>
        <v>18</v>
      </c>
      <c r="B18" s="42" t="str">
        <f aca="false">LEFT(H18,18)</f>
        <v>07.748.761/0001-75</v>
      </c>
      <c r="C18" s="43" t="s">
        <v>158</v>
      </c>
      <c r="D18" s="43" t="s">
        <v>159</v>
      </c>
      <c r="E18" s="44" t="s">
        <v>160</v>
      </c>
      <c r="F18" s="45" t="s">
        <v>161</v>
      </c>
      <c r="G18" s="43" t="s">
        <v>162</v>
      </c>
      <c r="H18" s="46" t="s">
        <v>163</v>
      </c>
      <c r="I18" s="43"/>
      <c r="J18" s="43" t="s">
        <v>164</v>
      </c>
      <c r="K18" s="43" t="str">
        <f aca="false">IFERROR( IF(Formulário!$H29="",     "",  IF(Formulário!$I29="",     "",  IF(Formulário!$K$8=Dados!$L$2,     "Favor selecionar o mês de ref.", IF(Formulário!$G29&gt;Formulário!$H29,    "Entrada precede o agendamento",  IF(YEAR(Formulário!$K$8) &lt;&gt; IF(Formulário!$I29="EM ACOLHIMENTO", YEAR(EOMONTH(Formulário!$K$8,0)), YEAR(Formulário!$I29)),     "ANO DIVERGE DA REFERÊNCIA",  IF(IF(Formulário!$I29="EM ACOLHIMENTO", EOMONTH(Formulário!$K$8,0), Formulário!$I29) &lt; Formulário!$H29,     "SAÍDA PRECEDE A ENTRADA",  IF(Formulário!$I29 &lt; Formulário!$H29,     "SAÍDA PRECEDE A ENTRADA",  IF(MONTH(Formulário!$K$8) &lt;&gt; IF(Formulário!$I29="EM ACOLHIMENTO", MONTH(EOMONTH(Formulário!$K$8,0)), MONTH(Formulário!$I29)),     "MÊS DIVERGE DA REFERÊNCIA",  IF(IF(Formulário!$I29="EM ACOLHIMENTO", EOMONTH(Formulário!$K$8,0), Formulário!$I29) &gt;= EDATE(Formulário!$H29,9),     "Acolhido há 9 meses",  IFERROR( IF(IF(Formulário!$I29="EM ACOLHIMENTO", MONTH(EOMONTH(Formulário!$K$8,0)), MONTH(Formulário!$I29)) &lt;&gt; MONTH(Formulário!$H29),     IF(Formulário!$I29="EM ACOLHIMENTO", DAY(EOMONTH(Formulário!$K$8,0)), DAY(Formulário!$I29)),     (IF(Formulário!$I29="EM ACOLHIMENTO", DAY(EOMONTH(Formulário!$K$8,0)), DAY(Formulário!$I29)))+1-DAY(Formulário!$H29) ),     "Data Inválida"))))))) )) ),  "DATA FINAL INVÁLIDA" )</f>
        <v/>
      </c>
      <c r="L18" s="47" t="n">
        <v>46478</v>
      </c>
      <c r="M18" s="43" t="n">
        <f aca="false">DAY(EOMONTH(L18,0))</f>
        <v>30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customFormat="false" ht="12.75" hidden="false" customHeight="true" outlineLevel="0" collapsed="false">
      <c r="A19" s="41" t="n">
        <f aca="false">LEN(B19)</f>
        <v>18</v>
      </c>
      <c r="B19" s="42" t="str">
        <f aca="false">LEFT(H19,18)</f>
        <v>05.510.658/0003-29</v>
      </c>
      <c r="C19" s="43" t="s">
        <v>165</v>
      </c>
      <c r="D19" s="43" t="s">
        <v>72</v>
      </c>
      <c r="E19" s="44" t="s">
        <v>166</v>
      </c>
      <c r="F19" s="45" t="s">
        <v>167</v>
      </c>
      <c r="G19" s="43" t="s">
        <v>168</v>
      </c>
      <c r="H19" s="46" t="s">
        <v>169</v>
      </c>
      <c r="I19" s="43"/>
      <c r="J19" s="43" t="s">
        <v>170</v>
      </c>
      <c r="K19" s="43" t="str">
        <f aca="false">IFERROR( IF(Formulário!$H30="",     "",  IF(Formulário!$I30="",     "",  IF(Formulário!$K$8=Dados!$L$2,     "Favor selecionar o mês de ref.", IF(Formulário!$G30&gt;Formulário!$H30,    "Entrada precede o agendamento",  IF(YEAR(Formulário!$K$8) &lt;&gt; IF(Formulário!$I30="EM ACOLHIMENTO", YEAR(EOMONTH(Formulário!$K$8,0)), YEAR(Formulário!$I30)),     "ANO DIVERGE DA REFERÊNCIA",  IF(IF(Formulário!$I30="EM ACOLHIMENTO", EOMONTH(Formulário!$K$8,0), Formulário!$I30) &lt; Formulário!$H30,     "SAÍDA PRECEDE A ENTRADA",  IF(Formulário!$I30 &lt; Formulário!$H30,     "SAÍDA PRECEDE A ENTRADA",  IF(MONTH(Formulário!$K$8) &lt;&gt; IF(Formulário!$I30="EM ACOLHIMENTO", MONTH(EOMONTH(Formulário!$K$8,0)), MONTH(Formulário!$I30)),     "MÊS DIVERGE DA REFERÊNCIA",  IF(IF(Formulário!$I30="EM ACOLHIMENTO", EOMONTH(Formulário!$K$8,0), Formulário!$I30) &gt;= EDATE(Formulário!$H30,9),     "Acolhido há 9 meses",  IFERROR( IF(IF(Formulário!$I30="EM ACOLHIMENTO", MONTH(EOMONTH(Formulário!$K$8,0)), MONTH(Formulário!$I30)) &lt;&gt; MONTH(Formulário!$H30),     IF(Formulário!$I30="EM ACOLHIMENTO", DAY(EOMONTH(Formulário!$K$8,0)), DAY(Formulário!$I30)),     (IF(Formulário!$I30="EM ACOLHIMENTO", DAY(EOMONTH(Formulário!$K$8,0)), DAY(Formulário!$I30)))+1-DAY(Formulário!$H30) ),     "Data Inválida"))))))) )) ),  "DATA FINAL INVÁLIDA" )</f>
        <v/>
      </c>
      <c r="L19" s="47" t="n">
        <v>46508</v>
      </c>
      <c r="M19" s="43" t="n">
        <f aca="false">DAY(EOMONTH(L19,0))</f>
        <v>31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customFormat="false" ht="12.75" hidden="false" customHeight="true" outlineLevel="0" collapsed="false">
      <c r="A20" s="41" t="n">
        <f aca="false">LEN(B20)</f>
        <v>18</v>
      </c>
      <c r="B20" s="42" t="str">
        <f aca="false">LEFT(H20,18)</f>
        <v>05.510.658/0002-48</v>
      </c>
      <c r="C20" s="43" t="s">
        <v>171</v>
      </c>
      <c r="D20" s="43" t="s">
        <v>172</v>
      </c>
      <c r="E20" s="44" t="s">
        <v>173</v>
      </c>
      <c r="F20" s="45" t="s">
        <v>167</v>
      </c>
      <c r="G20" s="43" t="s">
        <v>168</v>
      </c>
      <c r="H20" s="46" t="s">
        <v>174</v>
      </c>
      <c r="I20" s="43"/>
      <c r="J20" s="43" t="s">
        <v>175</v>
      </c>
      <c r="K20" s="43" t="str">
        <f aca="false">IFERROR( IF(Formulário!$H31="",     "",  IF(Formulário!$I31="",     "",  IF(Formulário!$K$8=Dados!$L$2,     "Favor selecionar o mês de ref.", IF(Formulário!$G31&gt;Formulário!$H31,    "Entrada precede o agendamento",  IF(YEAR(Formulário!$K$8) &lt;&gt; IF(Formulário!$I31="EM ACOLHIMENTO", YEAR(EOMONTH(Formulário!$K$8,0)), YEAR(Formulário!$I31)),     "ANO DIVERGE DA REFERÊNCIA",  IF(IF(Formulário!$I31="EM ACOLHIMENTO", EOMONTH(Formulário!$K$8,0), Formulário!$I31) &lt; Formulário!$H31,     "SAÍDA PRECEDE A ENTRADA",  IF(Formulário!$I31 &lt; Formulário!$H31,     "SAÍDA PRECEDE A ENTRADA",  IF(MONTH(Formulário!$K$8) &lt;&gt; IF(Formulário!$I31="EM ACOLHIMENTO", MONTH(EOMONTH(Formulário!$K$8,0)), MONTH(Formulário!$I31)),     "MÊS DIVERGE DA REFERÊNCIA",  IF(IF(Formulário!$I31="EM ACOLHIMENTO", EOMONTH(Formulário!$K$8,0), Formulário!$I31) &gt;= EDATE(Formulário!$H31,9),     "Acolhido há 9 meses",  IFERROR( IF(IF(Formulário!$I31="EM ACOLHIMENTO", MONTH(EOMONTH(Formulário!$K$8,0)), MONTH(Formulário!$I31)) &lt;&gt; MONTH(Formulário!$H31),     IF(Formulário!$I31="EM ACOLHIMENTO", DAY(EOMONTH(Formulário!$K$8,0)), DAY(Formulário!$I31)),     (IF(Formulário!$I31="EM ACOLHIMENTO", DAY(EOMONTH(Formulário!$K$8,0)), DAY(Formulário!$I31)))+1-DAY(Formulário!$H31) ),     "Data Inválida"))))))) )) ),  "DATA FINAL INVÁLIDA" )</f>
        <v/>
      </c>
      <c r="L20" s="47" t="n">
        <v>46539</v>
      </c>
      <c r="M20" s="43" t="n">
        <f aca="false">DAY(EOMONTH(L20,0))</f>
        <v>30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customFormat="false" ht="12.75" hidden="false" customHeight="true" outlineLevel="0" collapsed="false">
      <c r="A21" s="41" t="n">
        <f aca="false">LEN(B21)</f>
        <v>18</v>
      </c>
      <c r="B21" s="42" t="str">
        <f aca="false">LEFT(H21,18)</f>
        <v>05.118.375/0001-74</v>
      </c>
      <c r="C21" s="43" t="s">
        <v>176</v>
      </c>
      <c r="D21" s="43" t="s">
        <v>177</v>
      </c>
      <c r="E21" s="44" t="s">
        <v>178</v>
      </c>
      <c r="F21" s="45" t="s">
        <v>179</v>
      </c>
      <c r="G21" s="43" t="s">
        <v>180</v>
      </c>
      <c r="H21" s="46" t="s">
        <v>181</v>
      </c>
      <c r="I21" s="43"/>
      <c r="J21" s="43" t="s">
        <v>182</v>
      </c>
      <c r="K21" s="43" t="str">
        <f aca="false">IFERROR( IF(Formulário!$H32="",     "",  IF(Formulário!$I32="",     "",  IF(Formulário!$K$8=Dados!$L$2,     "Favor selecionar o mês de ref.", IF(Formulário!$G32&gt;Formulário!$H32,    "Entrada precede o agendamento",  IF(YEAR(Formulário!$K$8) &lt;&gt; IF(Formulário!$I32="EM ACOLHIMENTO", YEAR(EOMONTH(Formulário!$K$8,0)), YEAR(Formulário!$I32)),     "ANO DIVERGE DA REFERÊNCIA",  IF(IF(Formulário!$I32="EM ACOLHIMENTO", EOMONTH(Formulário!$K$8,0), Formulário!$I32) &lt; Formulário!$H32,     "SAÍDA PRECEDE A ENTRADA",  IF(Formulário!$I32 &lt; Formulário!$H32,     "SAÍDA PRECEDE A ENTRADA",  IF(MONTH(Formulário!$K$8) &lt;&gt; IF(Formulário!$I32="EM ACOLHIMENTO", MONTH(EOMONTH(Formulário!$K$8,0)), MONTH(Formulário!$I32)),     "MÊS DIVERGE DA REFERÊNCIA",  IF(IF(Formulário!$I32="EM ACOLHIMENTO", EOMONTH(Formulário!$K$8,0), Formulário!$I32) &gt;= EDATE(Formulário!$H32,9),     "Acolhido há 9 meses",  IFERROR( IF(IF(Formulário!$I32="EM ACOLHIMENTO", MONTH(EOMONTH(Formulário!$K$8,0)), MONTH(Formulário!$I32)) &lt;&gt; MONTH(Formulário!$H32),     IF(Formulário!$I32="EM ACOLHIMENTO", DAY(EOMONTH(Formulário!$K$8,0)), DAY(Formulário!$I32)),     (IF(Formulário!$I32="EM ACOLHIMENTO", DAY(EOMONTH(Formulário!$K$8,0)), DAY(Formulário!$I32)))+1-DAY(Formulário!$H32) ),     "Data Inválida"))))))) )) ),  "DATA FINAL INVÁLIDA" )</f>
        <v/>
      </c>
      <c r="L21" s="47" t="n">
        <v>46569</v>
      </c>
      <c r="M21" s="43" t="n">
        <f aca="false">DAY(EOMONTH(L21,0))</f>
        <v>31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customFormat="false" ht="12.75" hidden="false" customHeight="true" outlineLevel="0" collapsed="false">
      <c r="A22" s="41" t="n">
        <f aca="false">LEN(B22)</f>
        <v>18</v>
      </c>
      <c r="B22" s="42" t="str">
        <f aca="false">LEFT(H22,18)</f>
        <v>19.415.260/0001-56</v>
      </c>
      <c r="C22" s="43" t="s">
        <v>183</v>
      </c>
      <c r="D22" s="43" t="s">
        <v>184</v>
      </c>
      <c r="E22" s="44" t="s">
        <v>185</v>
      </c>
      <c r="F22" s="45" t="s">
        <v>186</v>
      </c>
      <c r="G22" s="43" t="s">
        <v>187</v>
      </c>
      <c r="H22" s="46" t="s">
        <v>188</v>
      </c>
      <c r="I22" s="43"/>
      <c r="J22" s="43" t="s">
        <v>189</v>
      </c>
      <c r="K22" s="43" t="str">
        <f aca="false">IFERROR( IF(Formulário!$H33="",     "",  IF(Formulário!$I33="",     "",  IF(Formulário!$K$8=Dados!$L$2,     "Favor selecionar o mês de ref.", IF(Formulário!$G33&gt;Formulário!$H33,    "Entrada precede o agendamento",  IF(YEAR(Formulário!$K$8) &lt;&gt; IF(Formulário!$I33="EM ACOLHIMENTO", YEAR(EOMONTH(Formulário!$K$8,0)), YEAR(Formulário!$I33)),     "ANO DIVERGE DA REFERÊNCIA",  IF(IF(Formulário!$I33="EM ACOLHIMENTO", EOMONTH(Formulário!$K$8,0), Formulário!$I33) &lt; Formulário!$H33,     "SAÍDA PRECEDE A ENTRADA",  IF(Formulário!$I33 &lt; Formulário!$H33,     "SAÍDA PRECEDE A ENTRADA",  IF(MONTH(Formulário!$K$8) &lt;&gt; IF(Formulário!$I33="EM ACOLHIMENTO", MONTH(EOMONTH(Formulário!$K$8,0)), MONTH(Formulário!$I33)),     "MÊS DIVERGE DA REFERÊNCIA",  IF(IF(Formulário!$I33="EM ACOLHIMENTO", EOMONTH(Formulário!$K$8,0), Formulário!$I33) &gt;= EDATE(Formulário!$H33,9),     "Acolhido há 9 meses",  IFERROR( IF(IF(Formulário!$I33="EM ACOLHIMENTO", MONTH(EOMONTH(Formulário!$K$8,0)), MONTH(Formulário!$I33)) &lt;&gt; MONTH(Formulário!$H33),     IF(Formulário!$I33="EM ACOLHIMENTO", DAY(EOMONTH(Formulário!$K$8,0)), DAY(Formulário!$I33)),     (IF(Formulário!$I33="EM ACOLHIMENTO", DAY(EOMONTH(Formulário!$K$8,0)), DAY(Formulário!$I33)))+1-DAY(Formulário!$H33) ),     "Data Inválida"))))))) )) ),  "DATA FINAL INVÁLIDA" )</f>
        <v/>
      </c>
      <c r="L22" s="47" t="n">
        <v>46600</v>
      </c>
      <c r="M22" s="43" t="n">
        <f aca="false">DAY(EOMONTH(L22,0))</f>
        <v>31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customFormat="false" ht="12.75" hidden="false" customHeight="true" outlineLevel="0" collapsed="false">
      <c r="A23" s="41" t="n">
        <f aca="false">LEN(B23)</f>
        <v>18</v>
      </c>
      <c r="B23" s="42" t="str">
        <f aca="false">LEFT(H23,18)</f>
        <v>03.249.887/0001-44</v>
      </c>
      <c r="C23" s="43" t="s">
        <v>190</v>
      </c>
      <c r="D23" s="43" t="s">
        <v>191</v>
      </c>
      <c r="E23" s="44" t="s">
        <v>192</v>
      </c>
      <c r="F23" s="45" t="s">
        <v>193</v>
      </c>
      <c r="G23" s="43" t="s">
        <v>194</v>
      </c>
      <c r="H23" s="46" t="s">
        <v>195</v>
      </c>
      <c r="I23" s="43"/>
      <c r="J23" s="43" t="s">
        <v>196</v>
      </c>
      <c r="K23" s="43" t="str">
        <f aca="false">IFERROR( IF(Formulário!$H34="",     "",  IF(Formulário!$I34="",     "",  IF(Formulário!$K$8=Dados!$L$2,     "Favor selecionar o mês de ref.", IF(Formulário!$G34&gt;Formulário!$H34,    "Entrada precede o agendamento",  IF(YEAR(Formulário!$K$8) &lt;&gt; IF(Formulário!$I34="EM ACOLHIMENTO", YEAR(EOMONTH(Formulário!$K$8,0)), YEAR(Formulário!$I34)),     "ANO DIVERGE DA REFERÊNCIA",  IF(IF(Formulário!$I34="EM ACOLHIMENTO", EOMONTH(Formulário!$K$8,0), Formulário!$I34) &lt; Formulário!$H34,     "SAÍDA PRECEDE A ENTRADA",  IF(Formulário!$I34 &lt; Formulário!$H34,     "SAÍDA PRECEDE A ENTRADA",  IF(MONTH(Formulário!$K$8) &lt;&gt; IF(Formulário!$I34="EM ACOLHIMENTO", MONTH(EOMONTH(Formulário!$K$8,0)), MONTH(Formulário!$I34)),     "MÊS DIVERGE DA REFERÊNCIA",  IF(IF(Formulário!$I34="EM ACOLHIMENTO", EOMONTH(Formulário!$K$8,0), Formulário!$I34) &gt;= EDATE(Formulário!$H34,9),     "Acolhido há 9 meses",  IFERROR( IF(IF(Formulário!$I34="EM ACOLHIMENTO", MONTH(EOMONTH(Formulário!$K$8,0)), MONTH(Formulário!$I34)) &lt;&gt; MONTH(Formulário!$H34),     IF(Formulário!$I34="EM ACOLHIMENTO", DAY(EOMONTH(Formulário!$K$8,0)), DAY(Formulário!$I34)),     (IF(Formulário!$I34="EM ACOLHIMENTO", DAY(EOMONTH(Formulário!$K$8,0)), DAY(Formulário!$I34)))+1-DAY(Formulário!$H34) ),     "Data Inválida"))))))) )) ),  "DATA FINAL INVÁLIDA" )</f>
        <v/>
      </c>
      <c r="L23" s="47" t="n">
        <v>46631</v>
      </c>
      <c r="M23" s="43" t="n">
        <f aca="false">DAY(EOMONTH(L23,0))</f>
        <v>30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customFormat="false" ht="12.75" hidden="false" customHeight="true" outlineLevel="0" collapsed="false">
      <c r="A24" s="41" t="n">
        <f aca="false">LEN(B24)</f>
        <v>18</v>
      </c>
      <c r="B24" s="42" t="str">
        <f aca="false">LEFT(H24,18)</f>
        <v>04.729.206/0002-99</v>
      </c>
      <c r="C24" s="43" t="s">
        <v>197</v>
      </c>
      <c r="D24" s="43" t="s">
        <v>198</v>
      </c>
      <c r="E24" s="44" t="s">
        <v>199</v>
      </c>
      <c r="F24" s="45" t="s">
        <v>200</v>
      </c>
      <c r="G24" s="43" t="s">
        <v>201</v>
      </c>
      <c r="H24" s="46" t="s">
        <v>202</v>
      </c>
      <c r="I24" s="43"/>
      <c r="J24" s="43" t="s">
        <v>203</v>
      </c>
      <c r="K24" s="43" t="str">
        <f aca="false">IFERROR( IF(Formulário!$H35="",     "",  IF(Formulário!$I35="",     "",  IF(Formulário!$K$8=Dados!$L$2,     "Favor selecionar o mês de ref.", IF(Formulário!$G35&gt;Formulário!$H35,    "Entrada precede o agendamento",  IF(YEAR(Formulário!$K$8) &lt;&gt; IF(Formulário!$I35="EM ACOLHIMENTO", YEAR(EOMONTH(Formulário!$K$8,0)), YEAR(Formulário!$I35)),     "ANO DIVERGE DA REFERÊNCIA",  IF(IF(Formulário!$I35="EM ACOLHIMENTO", EOMONTH(Formulário!$K$8,0), Formulário!$I35) &lt; Formulário!$H35,     "SAÍDA PRECEDE A ENTRADA",  IF(Formulário!$I35 &lt; Formulário!$H35,     "SAÍDA PRECEDE A ENTRADA",  IF(MONTH(Formulário!$K$8) &lt;&gt; IF(Formulário!$I35="EM ACOLHIMENTO", MONTH(EOMONTH(Formulário!$K$8,0)), MONTH(Formulário!$I35)),     "MÊS DIVERGE DA REFERÊNCIA",  IF(IF(Formulário!$I35="EM ACOLHIMENTO", EOMONTH(Formulário!$K$8,0), Formulário!$I35) &gt;= EDATE(Formulário!$H35,9),     "Acolhido há 9 meses",  IFERROR( IF(IF(Formulário!$I35="EM ACOLHIMENTO", MONTH(EOMONTH(Formulário!$K$8,0)), MONTH(Formulário!$I35)) &lt;&gt; MONTH(Formulário!$H35),     IF(Formulário!$I35="EM ACOLHIMENTO", DAY(EOMONTH(Formulário!$K$8,0)), DAY(Formulário!$I35)),     (IF(Formulário!$I35="EM ACOLHIMENTO", DAY(EOMONTH(Formulário!$K$8,0)), DAY(Formulário!$I35)))+1-DAY(Formulário!$H35) ),     "Data Inválida"))))))) )) ),  "DATA FINAL INVÁLIDA" )</f>
        <v/>
      </c>
      <c r="L24" s="47" t="n">
        <v>46661</v>
      </c>
      <c r="M24" s="43" t="n">
        <f aca="false">DAY(EOMONTH(L24,0))</f>
        <v>31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customFormat="false" ht="12.75" hidden="false" customHeight="true" outlineLevel="0" collapsed="false">
      <c r="A25" s="41" t="n">
        <f aca="false">LEN(B25)</f>
        <v>18</v>
      </c>
      <c r="B25" s="42" t="str">
        <f aca="false">LEFT(H25,18)</f>
        <v>08.084.690/0001-16</v>
      </c>
      <c r="C25" s="43" t="s">
        <v>204</v>
      </c>
      <c r="D25" s="43" t="s">
        <v>104</v>
      </c>
      <c r="E25" s="44" t="s">
        <v>205</v>
      </c>
      <c r="F25" s="45" t="s">
        <v>206</v>
      </c>
      <c r="G25" s="43" t="s">
        <v>207</v>
      </c>
      <c r="H25" s="46" t="s">
        <v>208</v>
      </c>
      <c r="I25" s="43"/>
      <c r="J25" s="43" t="s">
        <v>209</v>
      </c>
      <c r="K25" s="43" t="str">
        <f aca="false">IFERROR( IF(Formulário!$H36="",     "",  IF(Formulário!$I36="",     "",  IF(Formulário!$K$8=Dados!$L$2,     "Favor selecionar o mês de ref.", IF(Formulário!$G36&gt;Formulário!$H36,    "Entrada precede o agendamento",  IF(YEAR(Formulário!$K$8) &lt;&gt; IF(Formulário!$I36="EM ACOLHIMENTO", YEAR(EOMONTH(Formulário!$K$8,0)), YEAR(Formulário!$I36)),     "ANO DIVERGE DA REFERÊNCIA",  IF(IF(Formulário!$I36="EM ACOLHIMENTO", EOMONTH(Formulário!$K$8,0), Formulário!$I36) &lt; Formulário!$H36,     "SAÍDA PRECEDE A ENTRADA",  IF(Formulário!$I36 &lt; Formulário!$H36,     "SAÍDA PRECEDE A ENTRADA",  IF(MONTH(Formulário!$K$8) &lt;&gt; IF(Formulário!$I36="EM ACOLHIMENTO", MONTH(EOMONTH(Formulário!$K$8,0)), MONTH(Formulário!$I36)),     "MÊS DIVERGE DA REFERÊNCIA",  IF(IF(Formulário!$I36="EM ACOLHIMENTO", EOMONTH(Formulário!$K$8,0), Formulário!$I36) &gt;= EDATE(Formulário!$H36,9),     "Acolhido há 9 meses",  IFERROR( IF(IF(Formulário!$I36="EM ACOLHIMENTO", MONTH(EOMONTH(Formulário!$K$8,0)), MONTH(Formulário!$I36)) &lt;&gt; MONTH(Formulário!$H36),     IF(Formulário!$I36="EM ACOLHIMENTO", DAY(EOMONTH(Formulário!$K$8,0)), DAY(Formulário!$I36)),     (IF(Formulário!$I36="EM ACOLHIMENTO", DAY(EOMONTH(Formulário!$K$8,0)), DAY(Formulário!$I36)))+1-DAY(Formulário!$H36) ),     "Data Inválida"))))))) )) ),  "DATA FINAL INVÁLIDA" )</f>
        <v/>
      </c>
      <c r="L25" s="47" t="n">
        <v>46692</v>
      </c>
      <c r="M25" s="43" t="n">
        <f aca="false">DAY(EOMONTH(L25,0))</f>
        <v>30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customFormat="false" ht="12.75" hidden="false" customHeight="true" outlineLevel="0" collapsed="false">
      <c r="A26" s="41" t="n">
        <f aca="false">LEN(B26)</f>
        <v>18</v>
      </c>
      <c r="B26" s="42" t="str">
        <f aca="false">LEFT(H26,18)</f>
        <v>02.011.065/0002-49</v>
      </c>
      <c r="C26" s="43" t="s">
        <v>210</v>
      </c>
      <c r="D26" s="43" t="s">
        <v>211</v>
      </c>
      <c r="E26" s="44" t="s">
        <v>212</v>
      </c>
      <c r="F26" s="45" t="s">
        <v>213</v>
      </c>
      <c r="G26" s="43" t="s">
        <v>214</v>
      </c>
      <c r="H26" s="46" t="s">
        <v>215</v>
      </c>
      <c r="I26" s="43"/>
      <c r="J26" s="43"/>
      <c r="K26" s="43"/>
      <c r="L26" s="4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customFormat="false" ht="12.75" hidden="false" customHeight="true" outlineLevel="0" collapsed="false">
      <c r="A27" s="41" t="n">
        <f aca="false">LEN(B27)</f>
        <v>18</v>
      </c>
      <c r="B27" s="42" t="str">
        <f aca="false">LEFT(H27,18)</f>
        <v>78.505.435/0001-85</v>
      </c>
      <c r="C27" s="43" t="s">
        <v>216</v>
      </c>
      <c r="D27" s="43" t="s">
        <v>217</v>
      </c>
      <c r="E27" s="44" t="s">
        <v>218</v>
      </c>
      <c r="F27" s="45" t="s">
        <v>219</v>
      </c>
      <c r="G27" s="43" t="s">
        <v>220</v>
      </c>
      <c r="H27" s="46" t="s">
        <v>221</v>
      </c>
      <c r="I27" s="43"/>
      <c r="J27" s="43"/>
      <c r="K27" s="43"/>
      <c r="L27" s="4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customFormat="false" ht="12.75" hidden="false" customHeight="true" outlineLevel="0" collapsed="false">
      <c r="A28" s="41" t="n">
        <f aca="false">LEN(B28)</f>
        <v>18</v>
      </c>
      <c r="B28" s="42" t="str">
        <f aca="false">LEFT(H28,18)</f>
        <v>13.502.622/0001-60</v>
      </c>
      <c r="C28" s="43" t="s">
        <v>222</v>
      </c>
      <c r="D28" s="43" t="s">
        <v>223</v>
      </c>
      <c r="E28" s="44" t="s">
        <v>224</v>
      </c>
      <c r="F28" s="45" t="s">
        <v>225</v>
      </c>
      <c r="G28" s="43" t="s">
        <v>226</v>
      </c>
      <c r="H28" s="46" t="s">
        <v>227</v>
      </c>
      <c r="I28" s="43"/>
      <c r="J28" s="43"/>
      <c r="K28" s="43"/>
      <c r="L28" s="4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customFormat="false" ht="12.75" hidden="false" customHeight="true" outlineLevel="0" collapsed="false">
      <c r="A29" s="41" t="n">
        <f aca="false">LEN(B29)</f>
        <v>18</v>
      </c>
      <c r="B29" s="42" t="str">
        <f aca="false">LEFT(H29,18)</f>
        <v>16.628.962/0001-20</v>
      </c>
      <c r="C29" s="43" t="s">
        <v>228</v>
      </c>
      <c r="D29" s="43" t="s">
        <v>229</v>
      </c>
      <c r="E29" s="44" t="s">
        <v>230</v>
      </c>
      <c r="F29" s="45" t="s">
        <v>231</v>
      </c>
      <c r="G29" s="43" t="s">
        <v>232</v>
      </c>
      <c r="H29" s="46" t="s">
        <v>233</v>
      </c>
      <c r="I29" s="43"/>
      <c r="J29" s="43"/>
      <c r="K29" s="43"/>
      <c r="L29" s="4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customFormat="false" ht="12.75" hidden="false" customHeight="true" outlineLevel="0" collapsed="false">
      <c r="A30" s="41" t="n">
        <f aca="false">LEN(B30)</f>
        <v>18</v>
      </c>
      <c r="B30" s="42" t="str">
        <f aca="false">LEFT(H30,18)</f>
        <v>01.713.770/0001-44</v>
      </c>
      <c r="C30" s="43" t="s">
        <v>234</v>
      </c>
      <c r="D30" s="43" t="s">
        <v>235</v>
      </c>
      <c r="E30" s="44" t="s">
        <v>236</v>
      </c>
      <c r="F30" s="45" t="s">
        <v>237</v>
      </c>
      <c r="G30" s="43" t="s">
        <v>238</v>
      </c>
      <c r="H30" s="46" t="s">
        <v>239</v>
      </c>
      <c r="I30" s="43"/>
      <c r="J30" s="43"/>
      <c r="K30" s="43"/>
      <c r="L30" s="48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customFormat="false" ht="12.75" hidden="false" customHeight="true" outlineLevel="0" collapsed="false">
      <c r="A31" s="41" t="n">
        <f aca="false">LEN(B31)</f>
        <v>18</v>
      </c>
      <c r="B31" s="42" t="str">
        <f aca="false">LEFT(H31,18)</f>
        <v>13.416.626/0001-25</v>
      </c>
      <c r="C31" s="43" t="s">
        <v>240</v>
      </c>
      <c r="D31" s="43" t="s">
        <v>235</v>
      </c>
      <c r="E31" s="44" t="s">
        <v>241</v>
      </c>
      <c r="F31" s="45" t="s">
        <v>237</v>
      </c>
      <c r="G31" s="43" t="s">
        <v>238</v>
      </c>
      <c r="H31" s="46" t="s">
        <v>242</v>
      </c>
      <c r="I31" s="43"/>
      <c r="J31" s="43"/>
      <c r="K31" s="43"/>
      <c r="L31" s="48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customFormat="false" ht="12.75" hidden="false" customHeight="true" outlineLevel="0" collapsed="false">
      <c r="A32" s="41" t="n">
        <f aca="false">LEN(B32)</f>
        <v>18</v>
      </c>
      <c r="B32" s="42" t="str">
        <f aca="false">LEFT(H32,18)</f>
        <v>07.568.597/0001-14</v>
      </c>
      <c r="C32" s="43" t="s">
        <v>243</v>
      </c>
      <c r="D32" s="43" t="s">
        <v>244</v>
      </c>
      <c r="E32" s="44" t="s">
        <v>245</v>
      </c>
      <c r="F32" s="45" t="s">
        <v>246</v>
      </c>
      <c r="G32" s="43" t="s">
        <v>247</v>
      </c>
      <c r="H32" s="46" t="s">
        <v>248</v>
      </c>
      <c r="I32" s="43"/>
      <c r="J32" s="43"/>
      <c r="K32" s="43"/>
      <c r="L32" s="48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customFormat="false" ht="12.75" hidden="false" customHeight="true" outlineLevel="0" collapsed="false">
      <c r="A33" s="41" t="n">
        <f aca="false">LEN(B33)</f>
        <v>18</v>
      </c>
      <c r="B33" s="42" t="str">
        <f aca="false">LEFT(H33,18)</f>
        <v>03.174.368/0001-64</v>
      </c>
      <c r="C33" s="43" t="s">
        <v>249</v>
      </c>
      <c r="D33" s="43" t="s">
        <v>145</v>
      </c>
      <c r="E33" s="44" t="s">
        <v>250</v>
      </c>
      <c r="F33" s="45" t="s">
        <v>251</v>
      </c>
      <c r="G33" s="43" t="s">
        <v>252</v>
      </c>
      <c r="H33" s="46" t="s">
        <v>253</v>
      </c>
      <c r="I33" s="43"/>
      <c r="J33" s="43"/>
      <c r="K33" s="43"/>
      <c r="L33" s="48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customFormat="false" ht="12.75" hidden="false" customHeight="true" outlineLevel="0" collapsed="false">
      <c r="A34" s="41" t="n">
        <f aca="false">LEN(B34)</f>
        <v>18</v>
      </c>
      <c r="B34" s="42" t="str">
        <f aca="false">LEFT(H34,18)</f>
        <v>03.394.579/0001-02</v>
      </c>
      <c r="C34" s="43" t="s">
        <v>254</v>
      </c>
      <c r="D34" s="43" t="s">
        <v>145</v>
      </c>
      <c r="E34" s="44" t="s">
        <v>255</v>
      </c>
      <c r="F34" s="45" t="s">
        <v>256</v>
      </c>
      <c r="G34" s="43" t="s">
        <v>257</v>
      </c>
      <c r="H34" s="46" t="s">
        <v>258</v>
      </c>
      <c r="I34" s="43"/>
      <c r="J34" s="43"/>
      <c r="K34" s="43"/>
      <c r="L34" s="4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customFormat="false" ht="12.75" hidden="false" customHeight="true" outlineLevel="0" collapsed="false">
      <c r="A35" s="41" t="n">
        <f aca="false">LEN(B35)</f>
        <v>18</v>
      </c>
      <c r="B35" s="42" t="str">
        <f aca="false">LEFT(H35,18)</f>
        <v>02.922.111/0001-80</v>
      </c>
      <c r="C35" s="43" t="s">
        <v>259</v>
      </c>
      <c r="D35" s="43" t="s">
        <v>260</v>
      </c>
      <c r="E35" s="44" t="s">
        <v>261</v>
      </c>
      <c r="F35" s="45" t="s">
        <v>262</v>
      </c>
      <c r="G35" s="43" t="s">
        <v>263</v>
      </c>
      <c r="H35" s="46" t="s">
        <v>264</v>
      </c>
      <c r="I35" s="43"/>
      <c r="J35" s="43"/>
      <c r="K35" s="43"/>
      <c r="L35" s="48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customFormat="false" ht="12.75" hidden="false" customHeight="true" outlineLevel="0" collapsed="false">
      <c r="A36" s="41" t="n">
        <f aca="false">LEN(B36)</f>
        <v>18</v>
      </c>
      <c r="B36" s="42" t="str">
        <f aca="false">LEFT(H36,18)</f>
        <v>79.372.108/0002-46</v>
      </c>
      <c r="C36" s="43" t="s">
        <v>265</v>
      </c>
      <c r="D36" s="43" t="s">
        <v>266</v>
      </c>
      <c r="E36" s="44" t="s">
        <v>267</v>
      </c>
      <c r="F36" s="45" t="s">
        <v>268</v>
      </c>
      <c r="G36" s="43" t="s">
        <v>269</v>
      </c>
      <c r="H36" s="46" t="s">
        <v>270</v>
      </c>
      <c r="I36" s="43"/>
      <c r="J36" s="43"/>
      <c r="K36" s="43"/>
      <c r="L36" s="48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customFormat="false" ht="12.75" hidden="false" customHeight="true" outlineLevel="0" collapsed="false">
      <c r="A37" s="41" t="n">
        <f aca="false">LEN(B37)</f>
        <v>18</v>
      </c>
      <c r="B37" s="42" t="str">
        <f aca="false">LEFT(H37,18)</f>
        <v>79.372.108/0004-08</v>
      </c>
      <c r="C37" s="43" t="s">
        <v>271</v>
      </c>
      <c r="D37" s="43" t="s">
        <v>48</v>
      </c>
      <c r="E37" s="44" t="s">
        <v>272</v>
      </c>
      <c r="F37" s="45" t="s">
        <v>273</v>
      </c>
      <c r="G37" s="43" t="s">
        <v>274</v>
      </c>
      <c r="H37" s="46" t="s">
        <v>275</v>
      </c>
      <c r="I37" s="43"/>
      <c r="J37" s="43"/>
      <c r="K37" s="43"/>
      <c r="L37" s="4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customFormat="false" ht="12.75" hidden="false" customHeight="true" outlineLevel="0" collapsed="false">
      <c r="A38" s="41" t="n">
        <f aca="false">LEN(B38)</f>
        <v>18</v>
      </c>
      <c r="B38" s="42" t="str">
        <f aca="false">LEFT(H38,18)</f>
        <v>79.372.108/0006-70</v>
      </c>
      <c r="C38" s="43" t="s">
        <v>276</v>
      </c>
      <c r="D38" s="43" t="s">
        <v>277</v>
      </c>
      <c r="E38" s="44" t="s">
        <v>278</v>
      </c>
      <c r="F38" s="45" t="s">
        <v>279</v>
      </c>
      <c r="G38" s="43" t="s">
        <v>280</v>
      </c>
      <c r="H38" s="46" t="s">
        <v>281</v>
      </c>
      <c r="I38" s="43"/>
      <c r="J38" s="43"/>
      <c r="K38" s="43"/>
      <c r="L38" s="48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customFormat="false" ht="12.75" hidden="false" customHeight="true" outlineLevel="0" collapsed="false">
      <c r="A39" s="41" t="n">
        <f aca="false">LEN(B39)</f>
        <v>18</v>
      </c>
      <c r="B39" s="42" t="str">
        <f aca="false">LEFT(H39,18)</f>
        <v>79.372.108/0001-65</v>
      </c>
      <c r="C39" s="43" t="s">
        <v>282</v>
      </c>
      <c r="D39" s="43" t="s">
        <v>283</v>
      </c>
      <c r="E39" s="44" t="s">
        <v>284</v>
      </c>
      <c r="F39" s="45" t="s">
        <v>285</v>
      </c>
      <c r="G39" s="43" t="s">
        <v>286</v>
      </c>
      <c r="H39" s="46" t="s">
        <v>287</v>
      </c>
      <c r="I39" s="43"/>
      <c r="J39" s="43"/>
      <c r="K39" s="43"/>
      <c r="L39" s="48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customFormat="false" ht="12.75" hidden="false" customHeight="true" outlineLevel="0" collapsed="false">
      <c r="A40" s="41" t="n">
        <f aca="false">LEN(B40)</f>
        <v>18</v>
      </c>
      <c r="B40" s="42" t="str">
        <f aca="false">LEFT(H40,18)</f>
        <v>01.654.346/0001-76</v>
      </c>
      <c r="C40" s="43" t="s">
        <v>288</v>
      </c>
      <c r="D40" s="43" t="s">
        <v>217</v>
      </c>
      <c r="E40" s="44" t="s">
        <v>289</v>
      </c>
      <c r="F40" s="45" t="s">
        <v>290</v>
      </c>
      <c r="G40" s="43" t="s">
        <v>291</v>
      </c>
      <c r="H40" s="46" t="s">
        <v>292</v>
      </c>
      <c r="I40" s="43"/>
      <c r="J40" s="43"/>
      <c r="K40" s="43"/>
      <c r="L40" s="48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customFormat="false" ht="12.75" hidden="false" customHeight="true" outlineLevel="0" collapsed="false">
      <c r="A41" s="41" t="n">
        <f aca="false">LEN(B41)</f>
        <v>18</v>
      </c>
      <c r="B41" s="42" t="str">
        <f aca="false">LEFT(H41,18)</f>
        <v>03.222.124/0001-00</v>
      </c>
      <c r="C41" s="43" t="s">
        <v>293</v>
      </c>
      <c r="D41" s="43" t="s">
        <v>198</v>
      </c>
      <c r="E41" s="44" t="s">
        <v>294</v>
      </c>
      <c r="F41" s="45" t="s">
        <v>295</v>
      </c>
      <c r="G41" s="43" t="s">
        <v>296</v>
      </c>
      <c r="H41" s="46" t="s">
        <v>297</v>
      </c>
      <c r="I41" s="43"/>
      <c r="J41" s="43"/>
      <c r="K41" s="43"/>
      <c r="L41" s="48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customFormat="false" ht="12.75" hidden="false" customHeight="true" outlineLevel="0" collapsed="false">
      <c r="A42" s="41" t="n">
        <f aca="false">LEN(B42)</f>
        <v>18</v>
      </c>
      <c r="B42" s="42" t="str">
        <f aca="false">LEFT(H42,18)</f>
        <v>76.709.633/0001-35</v>
      </c>
      <c r="C42" s="43" t="s">
        <v>298</v>
      </c>
      <c r="D42" s="43" t="s">
        <v>145</v>
      </c>
      <c r="E42" s="44" t="s">
        <v>299</v>
      </c>
      <c r="F42" s="45" t="s">
        <v>300</v>
      </c>
      <c r="G42" s="43" t="s">
        <v>301</v>
      </c>
      <c r="H42" s="46" t="s">
        <v>302</v>
      </c>
      <c r="I42" s="43"/>
      <c r="J42" s="43"/>
      <c r="K42" s="43"/>
      <c r="L42" s="48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customFormat="false" ht="12.75" hidden="false" customHeight="true" outlineLevel="0" collapsed="false">
      <c r="A43" s="41" t="n">
        <f aca="false">LEN(B43)</f>
        <v>18</v>
      </c>
      <c r="B43" s="42" t="str">
        <f aca="false">LEFT(H43,18)</f>
        <v>13.699.575/0001-96</v>
      </c>
      <c r="C43" s="43" t="s">
        <v>303</v>
      </c>
      <c r="D43" s="43" t="s">
        <v>118</v>
      </c>
      <c r="E43" s="44" t="s">
        <v>304</v>
      </c>
      <c r="F43" s="45" t="s">
        <v>305</v>
      </c>
      <c r="G43" s="43" t="s">
        <v>306</v>
      </c>
      <c r="H43" s="46" t="s">
        <v>307</v>
      </c>
      <c r="I43" s="43"/>
      <c r="J43" s="43"/>
      <c r="K43" s="43"/>
      <c r="L43" s="48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customFormat="false" ht="12.75" hidden="false" customHeight="true" outlineLevel="0" collapsed="false">
      <c r="A44" s="41" t="n">
        <f aca="false">LEN(B44)</f>
        <v>18</v>
      </c>
      <c r="B44" s="42" t="str">
        <f aca="false">LEFT(H44,18)</f>
        <v>85.116.853/0003-08</v>
      </c>
      <c r="C44" s="43" t="s">
        <v>308</v>
      </c>
      <c r="D44" s="43" t="s">
        <v>309</v>
      </c>
      <c r="E44" s="44" t="s">
        <v>310</v>
      </c>
      <c r="F44" s="45" t="s">
        <v>311</v>
      </c>
      <c r="G44" s="43" t="s">
        <v>312</v>
      </c>
      <c r="H44" s="46" t="s">
        <v>313</v>
      </c>
      <c r="I44" s="43"/>
      <c r="J44" s="43"/>
      <c r="K44" s="43"/>
      <c r="L44" s="48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customFormat="false" ht="12.75" hidden="false" customHeight="true" outlineLevel="0" collapsed="false">
      <c r="A45" s="41" t="n">
        <f aca="false">LEN(B45)</f>
        <v>18</v>
      </c>
      <c r="B45" s="42" t="str">
        <f aca="false">LEFT(H45,18)</f>
        <v>00.219.137/0001-31</v>
      </c>
      <c r="C45" s="43" t="s">
        <v>314</v>
      </c>
      <c r="D45" s="43" t="s">
        <v>315</v>
      </c>
      <c r="E45" s="44" t="s">
        <v>316</v>
      </c>
      <c r="F45" s="45" t="s">
        <v>317</v>
      </c>
      <c r="G45" s="43" t="s">
        <v>318</v>
      </c>
      <c r="H45" s="46" t="s">
        <v>319</v>
      </c>
      <c r="I45" s="43"/>
      <c r="J45" s="43"/>
      <c r="K45" s="43"/>
      <c r="L45" s="48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customFormat="false" ht="12.75" hidden="false" customHeight="true" outlineLevel="0" collapsed="false">
      <c r="A46" s="41" t="n">
        <f aca="false">LEN(B46)</f>
        <v>18</v>
      </c>
      <c r="B46" s="42" t="str">
        <f aca="false">LEFT(H46,18)</f>
        <v>19.406.637/0001-00</v>
      </c>
      <c r="C46" s="43" t="s">
        <v>320</v>
      </c>
      <c r="D46" s="43" t="s">
        <v>321</v>
      </c>
      <c r="E46" s="44" t="s">
        <v>322</v>
      </c>
      <c r="F46" s="45" t="s">
        <v>323</v>
      </c>
      <c r="G46" s="43" t="s">
        <v>324</v>
      </c>
      <c r="H46" s="46" t="s">
        <v>325</v>
      </c>
      <c r="I46" s="43"/>
      <c r="J46" s="43"/>
      <c r="K46" s="43"/>
      <c r="L46" s="48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customFormat="false" ht="12.75" hidden="false" customHeight="true" outlineLevel="0" collapsed="false">
      <c r="A47" s="41" t="n">
        <f aca="false">LEN(B47)</f>
        <v>18</v>
      </c>
      <c r="B47" s="42" t="str">
        <f aca="false">LEFT(H47,18)</f>
        <v>72.424.187/0001-61</v>
      </c>
      <c r="C47" s="43" t="s">
        <v>326</v>
      </c>
      <c r="D47" s="43" t="s">
        <v>283</v>
      </c>
      <c r="E47" s="44" t="s">
        <v>327</v>
      </c>
      <c r="F47" s="45" t="s">
        <v>328</v>
      </c>
      <c r="G47" s="43" t="s">
        <v>329</v>
      </c>
      <c r="H47" s="46" t="s">
        <v>330</v>
      </c>
      <c r="I47" s="43"/>
      <c r="J47" s="43"/>
      <c r="K47" s="43"/>
      <c r="L47" s="48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customFormat="false" ht="12.75" hidden="false" customHeight="true" outlineLevel="0" collapsed="false">
      <c r="A48" s="41" t="n">
        <f aca="false">LEN(B48)</f>
        <v>18</v>
      </c>
      <c r="B48" s="42" t="str">
        <f aca="false">LEFT(H48,18)</f>
        <v>15.216.538/0001-05</v>
      </c>
      <c r="C48" s="43" t="s">
        <v>331</v>
      </c>
      <c r="D48" s="43" t="s">
        <v>332</v>
      </c>
      <c r="E48" s="44" t="s">
        <v>333</v>
      </c>
      <c r="F48" s="45" t="s">
        <v>334</v>
      </c>
      <c r="G48" s="43" t="s">
        <v>335</v>
      </c>
      <c r="H48" s="46" t="s">
        <v>336</v>
      </c>
      <c r="I48" s="43"/>
      <c r="J48" s="43"/>
      <c r="K48" s="43"/>
      <c r="L48" s="48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customFormat="false" ht="12.75" hidden="false" customHeight="true" outlineLevel="0" collapsed="false">
      <c r="A49" s="41" t="n">
        <f aca="false">LEN(B49)</f>
        <v>18</v>
      </c>
      <c r="B49" s="42" t="str">
        <f aca="false">LEFT(H49,18)</f>
        <v>05.662.631/0001-90</v>
      </c>
      <c r="C49" s="43" t="s">
        <v>337</v>
      </c>
      <c r="D49" s="43" t="s">
        <v>321</v>
      </c>
      <c r="E49" s="44" t="s">
        <v>338</v>
      </c>
      <c r="F49" s="45" t="s">
        <v>339</v>
      </c>
      <c r="G49" s="43" t="s">
        <v>340</v>
      </c>
      <c r="H49" s="46" t="s">
        <v>341</v>
      </c>
      <c r="I49" s="43"/>
      <c r="J49" s="43"/>
      <c r="K49" s="43"/>
      <c r="L49" s="48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customFormat="false" ht="12.75" hidden="false" customHeight="true" outlineLevel="0" collapsed="false">
      <c r="A50" s="41" t="n">
        <f aca="false">LEN(B50)</f>
        <v>18</v>
      </c>
      <c r="B50" s="42" t="str">
        <f aca="false">LEFT(H50,18)</f>
        <v>08.199.466/0001-70</v>
      </c>
      <c r="C50" s="43" t="s">
        <v>342</v>
      </c>
      <c r="D50" s="43" t="s">
        <v>343</v>
      </c>
      <c r="E50" s="44" t="s">
        <v>344</v>
      </c>
      <c r="F50" s="45" t="s">
        <v>345</v>
      </c>
      <c r="G50" s="43" t="s">
        <v>346</v>
      </c>
      <c r="H50" s="46" t="s">
        <v>347</v>
      </c>
      <c r="I50" s="43"/>
      <c r="J50" s="43"/>
      <c r="K50" s="43"/>
      <c r="L50" s="48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customFormat="false" ht="12.75" hidden="false" customHeight="true" outlineLevel="0" collapsed="false">
      <c r="A51" s="41" t="n">
        <f aca="false">LEN(B51)</f>
        <v>18</v>
      </c>
      <c r="B51" s="42" t="str">
        <f aca="false">LEFT(H51,18)</f>
        <v>26.960.306/0001-83</v>
      </c>
      <c r="C51" s="43" t="s">
        <v>348</v>
      </c>
      <c r="D51" s="43" t="s">
        <v>349</v>
      </c>
      <c r="E51" s="44" t="s">
        <v>350</v>
      </c>
      <c r="F51" s="45" t="s">
        <v>351</v>
      </c>
      <c r="G51" s="43" t="s">
        <v>352</v>
      </c>
      <c r="H51" s="46" t="s">
        <v>353</v>
      </c>
      <c r="I51" s="43"/>
      <c r="J51" s="43"/>
      <c r="K51" s="43"/>
      <c r="L51" s="48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customFormat="false" ht="12.75" hidden="false" customHeight="true" outlineLevel="0" collapsed="false">
      <c r="A52" s="41" t="n">
        <f aca="false">LEN(B52)</f>
        <v>18</v>
      </c>
      <c r="B52" s="42" t="str">
        <f aca="false">LEFT(H52,18)</f>
        <v>11.989.731/0002-09</v>
      </c>
      <c r="C52" s="43" t="s">
        <v>354</v>
      </c>
      <c r="D52" s="43" t="s">
        <v>355</v>
      </c>
      <c r="E52" s="44" t="s">
        <v>356</v>
      </c>
      <c r="F52" s="45" t="s">
        <v>357</v>
      </c>
      <c r="G52" s="43" t="s">
        <v>358</v>
      </c>
      <c r="H52" s="46" t="s">
        <v>359</v>
      </c>
      <c r="I52" s="43"/>
      <c r="J52" s="43"/>
      <c r="K52" s="43"/>
      <c r="L52" s="48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customFormat="false" ht="12.75" hidden="false" customHeight="true" outlineLevel="0" collapsed="false">
      <c r="A53" s="41" t="n">
        <f aca="false">LEN(B53)</f>
        <v>18</v>
      </c>
      <c r="B53" s="42" t="str">
        <f aca="false">LEFT(H53,18)</f>
        <v>11.989.731/0001-28</v>
      </c>
      <c r="C53" s="43" t="s">
        <v>354</v>
      </c>
      <c r="D53" s="43" t="s">
        <v>360</v>
      </c>
      <c r="E53" s="44" t="s">
        <v>361</v>
      </c>
      <c r="F53" s="45" t="s">
        <v>357</v>
      </c>
      <c r="G53" s="43" t="s">
        <v>362</v>
      </c>
      <c r="H53" s="46" t="s">
        <v>363</v>
      </c>
      <c r="I53" s="43"/>
      <c r="J53" s="43"/>
      <c r="K53" s="43"/>
      <c r="L53" s="48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customFormat="false" ht="12.75" hidden="false" customHeight="true" outlineLevel="0" collapsed="false">
      <c r="A54" s="41" t="n">
        <f aca="false">LEN(B54)</f>
        <v>18</v>
      </c>
      <c r="B54" s="42" t="str">
        <f aca="false">LEFT(H54,18)</f>
        <v>14.456.105/0001-64</v>
      </c>
      <c r="C54" s="43" t="s">
        <v>364</v>
      </c>
      <c r="D54" s="43" t="s">
        <v>198</v>
      </c>
      <c r="E54" s="44" t="s">
        <v>365</v>
      </c>
      <c r="F54" s="45" t="s">
        <v>366</v>
      </c>
      <c r="G54" s="43" t="s">
        <v>367</v>
      </c>
      <c r="H54" s="46" t="s">
        <v>368</v>
      </c>
      <c r="I54" s="43"/>
      <c r="J54" s="43"/>
      <c r="K54" s="43"/>
      <c r="L54" s="48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customFormat="false" ht="12.75" hidden="false" customHeight="true" outlineLevel="0" collapsed="false">
      <c r="A55" s="41" t="n">
        <f aca="false">LEN(B55)</f>
        <v>18</v>
      </c>
      <c r="B55" s="42" t="str">
        <f aca="false">LEFT(H55,18)</f>
        <v>33.173.420/0001-29</v>
      </c>
      <c r="C55" s="43" t="s">
        <v>369</v>
      </c>
      <c r="D55" s="43" t="s">
        <v>370</v>
      </c>
      <c r="E55" s="44" t="s">
        <v>371</v>
      </c>
      <c r="F55" s="45" t="s">
        <v>372</v>
      </c>
      <c r="G55" s="43" t="s">
        <v>373</v>
      </c>
      <c r="H55" s="46" t="s">
        <v>374</v>
      </c>
      <c r="I55" s="43"/>
      <c r="J55" s="43"/>
      <c r="K55" s="43"/>
      <c r="L55" s="4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customFormat="false" ht="12.75" hidden="false" customHeight="true" outlineLevel="0" collapsed="false">
      <c r="A56" s="41" t="n">
        <f aca="false">LEN(B56)</f>
        <v>18</v>
      </c>
      <c r="B56" s="42" t="str">
        <f aca="false">LEFT(H56,18)</f>
        <v>75.567.180/0001-97</v>
      </c>
      <c r="C56" s="43" t="s">
        <v>375</v>
      </c>
      <c r="D56" s="43" t="s">
        <v>376</v>
      </c>
      <c r="E56" s="44" t="s">
        <v>377</v>
      </c>
      <c r="F56" s="45" t="s">
        <v>378</v>
      </c>
      <c r="G56" s="43" t="s">
        <v>379</v>
      </c>
      <c r="H56" s="46" t="s">
        <v>380</v>
      </c>
      <c r="I56" s="43"/>
      <c r="J56" s="43"/>
      <c r="K56" s="43"/>
      <c r="L56" s="4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customFormat="false" ht="12.75" hidden="false" customHeight="true" outlineLevel="0" collapsed="false">
      <c r="A57" s="41" t="n">
        <f aca="false">LEN(B57)</f>
        <v>18</v>
      </c>
      <c r="B57" s="42" t="str">
        <f aca="false">LEFT(H57,18)</f>
        <v>75.567.180/0002-78</v>
      </c>
      <c r="C57" s="43" t="s">
        <v>381</v>
      </c>
      <c r="D57" s="43" t="s">
        <v>382</v>
      </c>
      <c r="E57" s="44" t="s">
        <v>383</v>
      </c>
      <c r="F57" s="45" t="s">
        <v>384</v>
      </c>
      <c r="G57" s="43" t="s">
        <v>385</v>
      </c>
      <c r="H57" s="46" t="s">
        <v>386</v>
      </c>
      <c r="I57" s="43"/>
      <c r="J57" s="43"/>
      <c r="K57" s="43"/>
      <c r="L57" s="4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customFormat="false" ht="12.75" hidden="false" customHeight="true" outlineLevel="0" collapsed="false">
      <c r="A58" s="41" t="n">
        <f aca="false">LEN(B58)</f>
        <v>18</v>
      </c>
      <c r="B58" s="42" t="str">
        <f aca="false">LEFT(H58,18)</f>
        <v>02.309.984/0001-12</v>
      </c>
      <c r="C58" s="43" t="s">
        <v>387</v>
      </c>
      <c r="D58" s="43" t="s">
        <v>388</v>
      </c>
      <c r="E58" s="44" t="s">
        <v>389</v>
      </c>
      <c r="F58" s="45" t="s">
        <v>390</v>
      </c>
      <c r="G58" s="43" t="s">
        <v>391</v>
      </c>
      <c r="H58" s="46" t="s">
        <v>392</v>
      </c>
      <c r="I58" s="43"/>
      <c r="J58" s="43"/>
      <c r="K58" s="43"/>
      <c r="L58" s="4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customFormat="false" ht="12.75" hidden="false" customHeight="true" outlineLevel="0" collapsed="false">
      <c r="A59" s="41" t="n">
        <f aca="false">LEN(B59)</f>
        <v>18</v>
      </c>
      <c r="B59" s="42" t="str">
        <f aca="false">LEFT(H59,18)</f>
        <v>10.615.019/0001-04</v>
      </c>
      <c r="C59" s="43" t="s">
        <v>393</v>
      </c>
      <c r="D59" s="43" t="s">
        <v>394</v>
      </c>
      <c r="E59" s="44" t="s">
        <v>395</v>
      </c>
      <c r="F59" s="45" t="s">
        <v>396</v>
      </c>
      <c r="G59" s="43" t="s">
        <v>397</v>
      </c>
      <c r="H59" s="46" t="s">
        <v>398</v>
      </c>
      <c r="I59" s="43"/>
      <c r="J59" s="43"/>
      <c r="K59" s="43"/>
      <c r="L59" s="4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customFormat="false" ht="12.75" hidden="false" customHeight="true" outlineLevel="0" collapsed="false">
      <c r="A60" s="41" t="n">
        <f aca="false">LEN(B60)</f>
        <v>18</v>
      </c>
      <c r="B60" s="42" t="str">
        <f aca="false">LEFT(H60,18)</f>
        <v>17.790.385/0001-30</v>
      </c>
      <c r="C60" s="43" t="s">
        <v>399</v>
      </c>
      <c r="D60" s="43" t="s">
        <v>235</v>
      </c>
      <c r="E60" s="44" t="s">
        <v>400</v>
      </c>
      <c r="F60" s="45" t="s">
        <v>237</v>
      </c>
      <c r="G60" s="43" t="s">
        <v>238</v>
      </c>
      <c r="H60" s="46" t="s">
        <v>401</v>
      </c>
      <c r="I60" s="43"/>
      <c r="J60" s="43"/>
      <c r="K60" s="43"/>
      <c r="L60" s="4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customFormat="false" ht="12.75" hidden="false" customHeight="true" outlineLevel="0" collapsed="false">
      <c r="A61" s="41" t="n">
        <f aca="false">LEN(B61)</f>
        <v>18</v>
      </c>
      <c r="B61" s="42" t="str">
        <f aca="false">LEFT(H61,18)</f>
        <v>18.471.551/0001-07</v>
      </c>
      <c r="C61" s="43" t="s">
        <v>402</v>
      </c>
      <c r="D61" s="43" t="s">
        <v>403</v>
      </c>
      <c r="E61" s="44" t="s">
        <v>404</v>
      </c>
      <c r="F61" s="45" t="s">
        <v>405</v>
      </c>
      <c r="G61" s="43" t="s">
        <v>406</v>
      </c>
      <c r="H61" s="46" t="s">
        <v>407</v>
      </c>
      <c r="I61" s="43"/>
      <c r="J61" s="43"/>
      <c r="K61" s="43"/>
      <c r="L61" s="4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customFormat="false" ht="12.75" hidden="false" customHeight="true" outlineLevel="0" collapsed="false">
      <c r="A62" s="41" t="n">
        <f aca="false">LEN(B62)</f>
        <v>18</v>
      </c>
      <c r="B62" s="42" t="str">
        <f aca="false">LEFT(H62,18)</f>
        <v>13.445.159/0001-61</v>
      </c>
      <c r="C62" s="43" t="s">
        <v>408</v>
      </c>
      <c r="D62" s="43" t="s">
        <v>409</v>
      </c>
      <c r="E62" s="44" t="s">
        <v>410</v>
      </c>
      <c r="F62" s="45" t="s">
        <v>411</v>
      </c>
      <c r="G62" s="43" t="s">
        <v>412</v>
      </c>
      <c r="H62" s="46" t="s">
        <v>413</v>
      </c>
      <c r="I62" s="43"/>
      <c r="J62" s="43"/>
      <c r="K62" s="43"/>
      <c r="L62" s="4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customFormat="false" ht="12.75" hidden="false" customHeight="true" outlineLevel="0" collapsed="false">
      <c r="A63" s="41" t="n">
        <f aca="false">LEN(B63)</f>
        <v>18</v>
      </c>
      <c r="B63" s="42" t="str">
        <f aca="false">LEFT(H63,18)</f>
        <v>76.705.128/0001-12</v>
      </c>
      <c r="C63" s="43" t="s">
        <v>414</v>
      </c>
      <c r="D63" s="43" t="s">
        <v>145</v>
      </c>
      <c r="E63" s="44" t="s">
        <v>415</v>
      </c>
      <c r="F63" s="45" t="s">
        <v>416</v>
      </c>
      <c r="G63" s="43" t="s">
        <v>417</v>
      </c>
      <c r="H63" s="46" t="s">
        <v>418</v>
      </c>
      <c r="I63" s="43"/>
      <c r="J63" s="43"/>
      <c r="K63" s="43"/>
      <c r="L63" s="4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customFormat="false" ht="12.75" hidden="false" customHeight="true" outlineLevel="0" collapsed="false">
      <c r="A64" s="41" t="n">
        <f aca="false">LEN(B64)</f>
        <v>18</v>
      </c>
      <c r="B64" s="42" t="str">
        <f aca="false">LEFT(H64,18)</f>
        <v>11.722.291/0001-48</v>
      </c>
      <c r="C64" s="43" t="s">
        <v>419</v>
      </c>
      <c r="D64" s="43" t="s">
        <v>420</v>
      </c>
      <c r="E64" s="44" t="s">
        <v>421</v>
      </c>
      <c r="F64" s="45" t="s">
        <v>422</v>
      </c>
      <c r="G64" s="43" t="s">
        <v>423</v>
      </c>
      <c r="H64" s="46" t="s">
        <v>424</v>
      </c>
      <c r="I64" s="43"/>
      <c r="J64" s="43"/>
      <c r="K64" s="43"/>
      <c r="L64" s="4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customFormat="false" ht="12.75" hidden="false" customHeight="true" outlineLevel="0" collapsed="false">
      <c r="A65" s="41" t="n">
        <f aca="false">LEN(B65)</f>
        <v>18</v>
      </c>
      <c r="B65" s="42" t="str">
        <f aca="false">LEFT(H65,18)</f>
        <v>11.722.291/0002-29</v>
      </c>
      <c r="C65" s="43" t="s">
        <v>425</v>
      </c>
      <c r="D65" s="43" t="s">
        <v>426</v>
      </c>
      <c r="E65" s="44" t="s">
        <v>427</v>
      </c>
      <c r="F65" s="45" t="s">
        <v>428</v>
      </c>
      <c r="G65" s="43" t="s">
        <v>429</v>
      </c>
      <c r="H65" s="46" t="s">
        <v>430</v>
      </c>
      <c r="I65" s="43"/>
      <c r="J65" s="43"/>
      <c r="K65" s="43"/>
      <c r="L65" s="4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customFormat="false" ht="12.75" hidden="false" customHeight="true" outlineLevel="0" collapsed="false">
      <c r="A66" s="41" t="n">
        <f aca="false">LEN(B66)</f>
        <v>18</v>
      </c>
      <c r="B66" s="42" t="str">
        <f aca="false">LEFT(H66,18)</f>
        <v>10.283.625/0001-61</v>
      </c>
      <c r="C66" s="43" t="s">
        <v>431</v>
      </c>
      <c r="D66" s="43" t="s">
        <v>432</v>
      </c>
      <c r="E66" s="44" t="s">
        <v>433</v>
      </c>
      <c r="F66" s="45" t="s">
        <v>434</v>
      </c>
      <c r="G66" s="43" t="s">
        <v>435</v>
      </c>
      <c r="H66" s="46" t="s">
        <v>436</v>
      </c>
      <c r="I66" s="43"/>
      <c r="J66" s="43"/>
      <c r="K66" s="43"/>
      <c r="L66" s="4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customFormat="false" ht="12.75" hidden="false" customHeight="true" outlineLevel="0" collapsed="false">
      <c r="A67" s="41" t="n">
        <f aca="false">LEN(B67)</f>
        <v>18</v>
      </c>
      <c r="B67" s="42" t="str">
        <f aca="false">LEFT(H67,18)</f>
        <v>04.981.194/0001-04</v>
      </c>
      <c r="C67" s="43" t="s">
        <v>437</v>
      </c>
      <c r="D67" s="43" t="s">
        <v>438</v>
      </c>
      <c r="E67" s="44" t="s">
        <v>439</v>
      </c>
      <c r="F67" s="45" t="s">
        <v>440</v>
      </c>
      <c r="G67" s="43" t="s">
        <v>441</v>
      </c>
      <c r="H67" s="46" t="s">
        <v>442</v>
      </c>
      <c r="I67" s="43"/>
      <c r="J67" s="43"/>
      <c r="K67" s="43"/>
      <c r="L67" s="4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customFormat="false" ht="12.75" hidden="false" customHeight="true" outlineLevel="0" collapsed="false">
      <c r="A68" s="41" t="n">
        <f aca="false">LEN(B68)</f>
        <v>18</v>
      </c>
      <c r="B68" s="42" t="str">
        <f aca="false">LEFT(H68,18)</f>
        <v>11.113.927/0002-35</v>
      </c>
      <c r="C68" s="43" t="s">
        <v>443</v>
      </c>
      <c r="D68" s="43" t="s">
        <v>444</v>
      </c>
      <c r="E68" s="44" t="s">
        <v>445</v>
      </c>
      <c r="F68" s="45" t="s">
        <v>446</v>
      </c>
      <c r="G68" s="43" t="s">
        <v>447</v>
      </c>
      <c r="H68" s="46" t="s">
        <v>448</v>
      </c>
      <c r="I68" s="43"/>
      <c r="J68" s="43"/>
      <c r="K68" s="43"/>
      <c r="L68" s="4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customFormat="false" ht="12.75" hidden="false" customHeight="true" outlineLevel="0" collapsed="false">
      <c r="A69" s="41" t="n">
        <f aca="false">LEN(B69)</f>
        <v>18</v>
      </c>
      <c r="B69" s="42" t="str">
        <f aca="false">LEFT(H69,18)</f>
        <v>13.440.905/0001-24</v>
      </c>
      <c r="C69" s="43" t="s">
        <v>449</v>
      </c>
      <c r="D69" s="43" t="s">
        <v>177</v>
      </c>
      <c r="E69" s="44" t="s">
        <v>450</v>
      </c>
      <c r="F69" s="43" t="s">
        <v>193</v>
      </c>
      <c r="G69" s="43" t="s">
        <v>194</v>
      </c>
      <c r="H69" s="46" t="s">
        <v>451</v>
      </c>
      <c r="I69" s="43"/>
      <c r="J69" s="43"/>
      <c r="K69" s="43"/>
      <c r="L69" s="4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customFormat="false" ht="12.75" hidden="false" customHeight="true" outlineLevel="0" collapsed="false">
      <c r="A70" s="41" t="n">
        <f aca="false">LEN(B70)</f>
        <v>18</v>
      </c>
      <c r="B70" s="42" t="str">
        <f aca="false">LEFT(H70,18)</f>
        <v>04.532.963/0005-10</v>
      </c>
      <c r="C70" s="43" t="s">
        <v>452</v>
      </c>
      <c r="D70" s="43" t="s">
        <v>453</v>
      </c>
      <c r="E70" s="44" t="s">
        <v>454</v>
      </c>
      <c r="F70" s="45" t="s">
        <v>455</v>
      </c>
      <c r="G70" s="43" t="s">
        <v>456</v>
      </c>
      <c r="H70" s="46" t="s">
        <v>457</v>
      </c>
      <c r="I70" s="43"/>
      <c r="J70" s="43"/>
      <c r="K70" s="43"/>
      <c r="L70" s="4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customFormat="false" ht="12.75" hidden="false" customHeight="true" outlineLevel="0" collapsed="false">
      <c r="A71" s="41" t="n">
        <f aca="false">LEN(B71)</f>
        <v>18</v>
      </c>
      <c r="B71" s="42" t="str">
        <f aca="false">LEFT(H71,18)</f>
        <v>95.780.482/0001-56</v>
      </c>
      <c r="C71" s="43" t="s">
        <v>458</v>
      </c>
      <c r="D71" s="43" t="s">
        <v>459</v>
      </c>
      <c r="E71" s="44" t="s">
        <v>460</v>
      </c>
      <c r="F71" s="45" t="s">
        <v>461</v>
      </c>
      <c r="G71" s="43" t="s">
        <v>462</v>
      </c>
      <c r="H71" s="46" t="s">
        <v>463</v>
      </c>
      <c r="I71" s="43"/>
      <c r="J71" s="43"/>
      <c r="K71" s="43"/>
      <c r="L71" s="4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customFormat="false" ht="12.75" hidden="false" customHeight="true" outlineLevel="0" collapsed="false">
      <c r="A72" s="41" t="n">
        <f aca="false">LEN(B72)</f>
        <v>18</v>
      </c>
      <c r="B72" s="42" t="str">
        <f aca="false">LEFT(H72,18)</f>
        <v>16.803.838/0001-53</v>
      </c>
      <c r="C72" s="43" t="s">
        <v>464</v>
      </c>
      <c r="D72" s="43" t="s">
        <v>266</v>
      </c>
      <c r="E72" s="44" t="s">
        <v>465</v>
      </c>
      <c r="F72" s="45" t="s">
        <v>466</v>
      </c>
      <c r="G72" s="43" t="s">
        <v>467</v>
      </c>
      <c r="H72" s="46" t="s">
        <v>468</v>
      </c>
      <c r="I72" s="43"/>
      <c r="J72" s="43"/>
      <c r="K72" s="43"/>
      <c r="L72" s="4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customFormat="false" ht="12.75" hidden="false" customHeight="true" outlineLevel="0" collapsed="false">
      <c r="A73" s="41" t="n">
        <f aca="false">LEN(B73)</f>
        <v>18</v>
      </c>
      <c r="B73" s="42" t="str">
        <f aca="false">LEFT(H73,18)</f>
        <v>14.637.663/0001-26</v>
      </c>
      <c r="C73" s="43" t="s">
        <v>469</v>
      </c>
      <c r="D73" s="43" t="s">
        <v>266</v>
      </c>
      <c r="E73" s="44" t="s">
        <v>470</v>
      </c>
      <c r="F73" s="45" t="s">
        <v>471</v>
      </c>
      <c r="G73" s="43" t="s">
        <v>472</v>
      </c>
      <c r="H73" s="46" t="s">
        <v>473</v>
      </c>
      <c r="I73" s="43"/>
      <c r="J73" s="43"/>
      <c r="K73" s="43"/>
      <c r="L73" s="4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customFormat="false" ht="12.75" hidden="false" customHeight="true" outlineLevel="0" collapsed="false">
      <c r="A74" s="41" t="n">
        <f aca="false">LEN(B74)</f>
        <v>18</v>
      </c>
      <c r="B74" s="42" t="str">
        <f aca="false">LEFT(H74,18)</f>
        <v>10.197.909/0004-88</v>
      </c>
      <c r="C74" s="43" t="s">
        <v>474</v>
      </c>
      <c r="D74" s="43" t="s">
        <v>315</v>
      </c>
      <c r="E74" s="44" t="s">
        <v>475</v>
      </c>
      <c r="F74" s="45" t="s">
        <v>476</v>
      </c>
      <c r="G74" s="43" t="s">
        <v>477</v>
      </c>
      <c r="H74" s="46" t="s">
        <v>478</v>
      </c>
      <c r="I74" s="43"/>
      <c r="J74" s="43"/>
      <c r="K74" s="43"/>
      <c r="L74" s="4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customFormat="false" ht="12.75" hidden="false" customHeight="true" outlineLevel="0" collapsed="false">
      <c r="A75" s="41" t="n">
        <f aca="false">LEN(B75)</f>
        <v>18</v>
      </c>
      <c r="B75" s="42" t="str">
        <f aca="false">LEFT(H75,18)</f>
        <v>10.197.909/0001-35</v>
      </c>
      <c r="C75" s="43" t="s">
        <v>479</v>
      </c>
      <c r="D75" s="43" t="s">
        <v>315</v>
      </c>
      <c r="E75" s="44" t="s">
        <v>480</v>
      </c>
      <c r="F75" s="45" t="s">
        <v>476</v>
      </c>
      <c r="G75" s="43" t="s">
        <v>481</v>
      </c>
      <c r="H75" s="46" t="s">
        <v>482</v>
      </c>
      <c r="I75" s="43"/>
      <c r="J75" s="43"/>
      <c r="K75" s="43"/>
      <c r="L75" s="48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customFormat="false" ht="12.75" hidden="false" customHeight="true" outlineLevel="0" collapsed="false">
      <c r="A76" s="41" t="n">
        <f aca="false">LEN(B76)</f>
        <v>18</v>
      </c>
      <c r="B76" s="42" t="str">
        <f aca="false">LEFT(H76,18)</f>
        <v>10.197.909/0002-16</v>
      </c>
      <c r="C76" s="43" t="s">
        <v>483</v>
      </c>
      <c r="D76" s="43" t="s">
        <v>484</v>
      </c>
      <c r="E76" s="44" t="s">
        <v>485</v>
      </c>
      <c r="F76" s="45" t="s">
        <v>476</v>
      </c>
      <c r="G76" s="43" t="s">
        <v>486</v>
      </c>
      <c r="H76" s="46" t="s">
        <v>487</v>
      </c>
      <c r="I76" s="43"/>
      <c r="J76" s="43"/>
      <c r="K76" s="43"/>
      <c r="L76" s="48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customFormat="false" ht="12.75" hidden="false" customHeight="true" outlineLevel="0" collapsed="false">
      <c r="A77" s="41" t="n">
        <f aca="false">LEN(B77)</f>
        <v>18</v>
      </c>
      <c r="B77" s="42" t="str">
        <f aca="false">LEFT(H77,18)</f>
        <v>10.483.007/0001-65</v>
      </c>
      <c r="C77" s="43" t="s">
        <v>488</v>
      </c>
      <c r="D77" s="43" t="s">
        <v>489</v>
      </c>
      <c r="E77" s="44" t="s">
        <v>490</v>
      </c>
      <c r="F77" s="45" t="s">
        <v>491</v>
      </c>
      <c r="G77" s="43" t="s">
        <v>492</v>
      </c>
      <c r="H77" s="46" t="s">
        <v>493</v>
      </c>
      <c r="I77" s="43"/>
      <c r="J77" s="43"/>
      <c r="K77" s="43"/>
      <c r="L77" s="48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customFormat="false" ht="12.75" hidden="false" customHeight="true" outlineLevel="0" collapsed="false">
      <c r="A78" s="41" t="n">
        <f aca="false">LEN(B78)</f>
        <v>18</v>
      </c>
      <c r="B78" s="42" t="str">
        <f aca="false">LEFT(H78,18)</f>
        <v>14.587.665/0001-58</v>
      </c>
      <c r="C78" s="43" t="s">
        <v>494</v>
      </c>
      <c r="D78" s="43" t="s">
        <v>495</v>
      </c>
      <c r="E78" s="44" t="s">
        <v>496</v>
      </c>
      <c r="F78" s="45" t="s">
        <v>497</v>
      </c>
      <c r="G78" s="43" t="s">
        <v>498</v>
      </c>
      <c r="H78" s="46" t="s">
        <v>499</v>
      </c>
      <c r="I78" s="43"/>
      <c r="J78" s="43"/>
      <c r="K78" s="43"/>
      <c r="L78" s="48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customFormat="false" ht="12.75" hidden="false" customHeight="true" outlineLevel="0" collapsed="false">
      <c r="A79" s="41" t="n">
        <f aca="false">LEN(B79)</f>
        <v>18</v>
      </c>
      <c r="B79" s="42" t="str">
        <f aca="false">LEFT(H79,18)</f>
        <v>03.066.421/0001-03</v>
      </c>
      <c r="C79" s="43" t="s">
        <v>500</v>
      </c>
      <c r="D79" s="43" t="s">
        <v>388</v>
      </c>
      <c r="E79" s="44" t="s">
        <v>501</v>
      </c>
      <c r="F79" s="45" t="s">
        <v>502</v>
      </c>
      <c r="G79" s="43" t="s">
        <v>503</v>
      </c>
      <c r="H79" s="46" t="s">
        <v>504</v>
      </c>
      <c r="I79" s="43"/>
      <c r="J79" s="43"/>
      <c r="K79" s="43"/>
      <c r="L79" s="48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customFormat="false" ht="12.75" hidden="false" customHeight="true" outlineLevel="0" collapsed="false">
      <c r="A80" s="41" t="n">
        <f aca="false">LEN(B80)</f>
        <v>18</v>
      </c>
      <c r="B80" s="42" t="str">
        <f aca="false">LEFT(H80,18)</f>
        <v>03.448.121/0002-70</v>
      </c>
      <c r="C80" s="43" t="s">
        <v>505</v>
      </c>
      <c r="D80" s="43" t="s">
        <v>266</v>
      </c>
      <c r="E80" s="44" t="s">
        <v>506</v>
      </c>
      <c r="F80" s="45" t="s">
        <v>507</v>
      </c>
      <c r="G80" s="43" t="s">
        <v>508</v>
      </c>
      <c r="H80" s="46" t="s">
        <v>509</v>
      </c>
      <c r="I80" s="43"/>
      <c r="J80" s="43"/>
      <c r="K80" s="43"/>
      <c r="L80" s="48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customFormat="false" ht="12.75" hidden="false" customHeight="true" outlineLevel="0" collapsed="false">
      <c r="A81" s="41" t="n">
        <f aca="false">LEN(B81)</f>
        <v>18</v>
      </c>
      <c r="B81" s="42" t="str">
        <f aca="false">LEFT(H81,18)</f>
        <v>08.562.842/0001-49</v>
      </c>
      <c r="C81" s="43" t="s">
        <v>510</v>
      </c>
      <c r="D81" s="43" t="s">
        <v>511</v>
      </c>
      <c r="E81" s="44" t="s">
        <v>512</v>
      </c>
      <c r="F81" s="45" t="s">
        <v>513</v>
      </c>
      <c r="G81" s="43" t="s">
        <v>514</v>
      </c>
      <c r="H81" s="46" t="s">
        <v>515</v>
      </c>
      <c r="I81" s="43"/>
      <c r="J81" s="43"/>
      <c r="K81" s="43"/>
      <c r="L81" s="48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customFormat="false" ht="12.75" hidden="false" customHeight="true" outlineLevel="0" collapsed="false">
      <c r="A82" s="41" t="n">
        <f aca="false">LEN(B82)</f>
        <v>18</v>
      </c>
      <c r="B82" s="42" t="str">
        <f aca="false">LEFT(H82,18)</f>
        <v>80.988.249/0001-96</v>
      </c>
      <c r="C82" s="43" t="s">
        <v>516</v>
      </c>
      <c r="D82" s="43" t="s">
        <v>88</v>
      </c>
      <c r="E82" s="44" t="s">
        <v>517</v>
      </c>
      <c r="F82" s="43" t="s">
        <v>518</v>
      </c>
      <c r="G82" s="43" t="s">
        <v>519</v>
      </c>
      <c r="H82" s="46" t="s">
        <v>520</v>
      </c>
      <c r="I82" s="43"/>
      <c r="J82" s="43"/>
      <c r="K82" s="43"/>
      <c r="L82" s="48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customFormat="false" ht="12.75" hidden="false" customHeight="true" outlineLevel="0" collapsed="false">
      <c r="A83" s="41" t="n">
        <f aca="false">LEN(B83)</f>
        <v>18</v>
      </c>
      <c r="B83" s="42" t="str">
        <f aca="false">LEFT(H83,18)</f>
        <v>08.988.249/0001-96</v>
      </c>
      <c r="C83" s="43" t="s">
        <v>521</v>
      </c>
      <c r="D83" s="43" t="s">
        <v>522</v>
      </c>
      <c r="E83" s="44" t="s">
        <v>517</v>
      </c>
      <c r="F83" s="45" t="s">
        <v>518</v>
      </c>
      <c r="G83" s="43" t="s">
        <v>519</v>
      </c>
      <c r="H83" s="46" t="s">
        <v>523</v>
      </c>
      <c r="I83" s="43"/>
      <c r="J83" s="43"/>
      <c r="K83" s="43"/>
      <c r="L83" s="48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customFormat="false" ht="12.75" hidden="false" customHeight="true" outlineLevel="0" collapsed="false">
      <c r="A84" s="41" t="n">
        <f aca="false">LEN(B84)</f>
        <v>18</v>
      </c>
      <c r="B84" s="42" t="str">
        <f aca="false">LEFT(H84,18)</f>
        <v>08.936.709/0001-05</v>
      </c>
      <c r="C84" s="43" t="s">
        <v>524</v>
      </c>
      <c r="D84" s="43" t="s">
        <v>56</v>
      </c>
      <c r="E84" s="44" t="s">
        <v>525</v>
      </c>
      <c r="F84" s="45" t="s">
        <v>526</v>
      </c>
      <c r="G84" s="43" t="s">
        <v>527</v>
      </c>
      <c r="H84" s="46" t="s">
        <v>528</v>
      </c>
      <c r="I84" s="43"/>
      <c r="J84" s="43"/>
      <c r="K84" s="43"/>
      <c r="L84" s="48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customFormat="false" ht="12.75" hidden="false" customHeight="true" outlineLevel="0" collapsed="false">
      <c r="A85" s="41" t="n">
        <f aca="false">LEN(B85)</f>
        <v>18</v>
      </c>
      <c r="B85" s="42" t="str">
        <f aca="false">LEFT(H85,18)</f>
        <v>02.717.050/0001-10</v>
      </c>
      <c r="C85" s="43" t="s">
        <v>529</v>
      </c>
      <c r="D85" s="43" t="s">
        <v>530</v>
      </c>
      <c r="E85" s="44" t="s">
        <v>531</v>
      </c>
      <c r="F85" s="45" t="s">
        <v>532</v>
      </c>
      <c r="G85" s="43" t="s">
        <v>533</v>
      </c>
      <c r="H85" s="46" t="s">
        <v>534</v>
      </c>
      <c r="I85" s="43"/>
      <c r="J85" s="43"/>
      <c r="K85" s="43"/>
      <c r="L85" s="48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customFormat="false" ht="12.75" hidden="false" customHeight="true" outlineLevel="0" collapsed="false">
      <c r="A86" s="41" t="n">
        <f aca="false">LEN(B86)</f>
        <v>18</v>
      </c>
      <c r="B86" s="42" t="str">
        <f aca="false">LEFT(H86,18)</f>
        <v>13.317.823/0001-97</v>
      </c>
      <c r="C86" s="43" t="s">
        <v>535</v>
      </c>
      <c r="D86" s="43" t="s">
        <v>459</v>
      </c>
      <c r="E86" s="44" t="s">
        <v>536</v>
      </c>
      <c r="F86" s="45" t="s">
        <v>537</v>
      </c>
      <c r="G86" s="43" t="s">
        <v>538</v>
      </c>
      <c r="H86" s="46" t="s">
        <v>539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customFormat="false" ht="12.75" hidden="false" customHeight="true" outlineLevel="0" collapsed="false">
      <c r="A87" s="41" t="n">
        <f aca="false">LEN(B87)</f>
        <v>18</v>
      </c>
      <c r="B87" s="42" t="str">
        <f aca="false">LEFT(H87,18)</f>
        <v>02.000.030/0001-23</v>
      </c>
      <c r="C87" s="43" t="s">
        <v>540</v>
      </c>
      <c r="D87" s="43" t="s">
        <v>64</v>
      </c>
      <c r="E87" s="44" t="s">
        <v>541</v>
      </c>
      <c r="F87" s="45" t="s">
        <v>542</v>
      </c>
      <c r="G87" s="43" t="s">
        <v>543</v>
      </c>
      <c r="H87" s="46" t="s">
        <v>544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customFormat="false" ht="12.75" hidden="false" customHeight="true" outlineLevel="0" collapsed="false">
      <c r="A88" s="41" t="n">
        <f aca="false">LEN(B88)</f>
        <v>18</v>
      </c>
      <c r="B88" s="42" t="str">
        <f aca="false">LEFT(H88,18)</f>
        <v>81.140.360/0001-90</v>
      </c>
      <c r="C88" s="43" t="s">
        <v>545</v>
      </c>
      <c r="D88" s="43" t="s">
        <v>64</v>
      </c>
      <c r="E88" s="44" t="s">
        <v>546</v>
      </c>
      <c r="F88" s="45" t="s">
        <v>547</v>
      </c>
      <c r="G88" s="43" t="s">
        <v>548</v>
      </c>
      <c r="H88" s="46" t="s">
        <v>549</v>
      </c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customFormat="false" ht="12.75" hidden="false" customHeight="true" outlineLevel="0" collapsed="false">
      <c r="A89" s="41" t="n">
        <f aca="false">LEN(B89)</f>
        <v>0</v>
      </c>
      <c r="B89" s="42"/>
      <c r="C89" s="43"/>
      <c r="D89" s="43"/>
      <c r="E89" s="44"/>
      <c r="F89" s="43"/>
      <c r="G89" s="43"/>
      <c r="H89" s="49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customFormat="false" ht="12.75" hidden="false" customHeight="true" outlineLevel="0" collapsed="false">
      <c r="A90" s="41" t="n">
        <f aca="false">LEN(B90)</f>
        <v>0</v>
      </c>
      <c r="B90" s="42" t="str">
        <f aca="false">LEFT(H90,18)</f>
        <v/>
      </c>
      <c r="C90" s="43"/>
      <c r="D90" s="43"/>
      <c r="E90" s="44"/>
      <c r="F90" s="43"/>
      <c r="G90" s="43"/>
      <c r="H90" s="46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customFormat="false" ht="12.75" hidden="false" customHeight="true" outlineLevel="0" collapsed="false">
      <c r="A91" s="41" t="n">
        <f aca="false">LEN(B91)</f>
        <v>0</v>
      </c>
      <c r="B91" s="42" t="str">
        <f aca="false">LEFT(H91,18)</f>
        <v/>
      </c>
      <c r="C91" s="43"/>
      <c r="D91" s="43"/>
      <c r="E91" s="44"/>
      <c r="F91" s="43"/>
      <c r="G91" s="43"/>
      <c r="H91" s="46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customFormat="false" ht="12.75" hidden="false" customHeight="true" outlineLevel="0" collapsed="false">
      <c r="A92" s="41" t="n">
        <f aca="false">LEN(B92)</f>
        <v>0</v>
      </c>
      <c r="B92" s="42" t="str">
        <f aca="false">LEFT(H92,18)</f>
        <v/>
      </c>
      <c r="C92" s="43"/>
      <c r="D92" s="43"/>
      <c r="E92" s="44"/>
      <c r="F92" s="43"/>
      <c r="G92" s="43"/>
      <c r="H92" s="46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customFormat="false" ht="12.75" hidden="false" customHeight="true" outlineLevel="0" collapsed="false">
      <c r="A93" s="41" t="n">
        <f aca="false">LEN(B93)</f>
        <v>0</v>
      </c>
      <c r="B93" s="42" t="str">
        <f aca="false">LEFT(H93,18)</f>
        <v/>
      </c>
      <c r="C93" s="43"/>
      <c r="D93" s="43"/>
      <c r="E93" s="44"/>
      <c r="F93" s="43"/>
      <c r="G93" s="43"/>
      <c r="H93" s="46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customFormat="false" ht="12.75" hidden="false" customHeight="true" outlineLevel="0" collapsed="false">
      <c r="A94" s="41" t="n">
        <f aca="false">LEN(B94)</f>
        <v>0</v>
      </c>
      <c r="B94" s="42" t="str">
        <f aca="false">LEFT(H94,18)</f>
        <v/>
      </c>
      <c r="C94" s="43"/>
      <c r="D94" s="43"/>
      <c r="E94" s="44"/>
      <c r="F94" s="43"/>
      <c r="G94" s="43"/>
      <c r="H94" s="46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customFormat="false" ht="12.75" hidden="false" customHeight="true" outlineLevel="0" collapsed="false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customFormat="false" ht="12.75" hidden="false" customHeight="true" outlineLevel="0" collapsed="false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customFormat="false" ht="12.75" hidden="false" customHeight="true" outlineLevel="0" collapsed="false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customFormat="false" ht="12.75" hidden="false" customHeight="true" outlineLevel="0" collapsed="false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customFormat="false" ht="12.75" hidden="false" customHeight="true" outlineLevel="0" collapsed="false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customFormat="false" ht="12.75" hidden="false" customHeight="true" outlineLevel="0" collapsed="false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customFormat="false" ht="12.75" hidden="false" customHeight="true" outlineLevel="0" collapsed="false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customFormat="false" ht="12.75" hidden="false" customHeight="true" outlineLevel="0" collapsed="false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customFormat="false" ht="12.75" hidden="false" customHeight="true" outlineLevel="0" collapsed="false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customFormat="false" ht="12.75" hidden="false" customHeight="true" outlineLevel="0" collapsed="false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customFormat="false" ht="12.75" hidden="false" customHeight="true" outlineLevel="0" collapsed="false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customFormat="false" ht="12.75" hidden="false" customHeight="true" outlineLevel="0" collapsed="false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customFormat="false" ht="12.75" hidden="false" customHeight="true" outlineLevel="0" collapsed="false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customFormat="false" ht="12.75" hidden="false" customHeight="true" outlineLevel="0" collapsed="false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customFormat="false" ht="12.75" hidden="false" customHeight="true" outlineLevel="0" collapsed="false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customFormat="false" ht="12.75" hidden="false" customHeight="true" outlineLevel="0" collapsed="false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customFormat="false" ht="12.75" hidden="false" customHeight="true" outlineLevel="0" collapsed="false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customFormat="false" ht="12.75" hidden="false" customHeight="true" outlineLevel="0" collapsed="false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customFormat="false" ht="12.75" hidden="false" customHeight="true" outlineLevel="0" collapsed="false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customFormat="false" ht="12.75" hidden="false" customHeight="true" outlineLevel="0" collapsed="false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customFormat="false" ht="12.75" hidden="false" customHeight="true" outlineLevel="0" collapsed="false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customFormat="false" ht="12.75" hidden="false" customHeight="true" outlineLevel="0" collapsed="false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customFormat="false" ht="12.75" hidden="false" customHeight="true" outlineLevel="0" collapsed="false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customFormat="false" ht="12.75" hidden="false" customHeight="true" outlineLevel="0" collapsed="false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customFormat="false" ht="12.75" hidden="false" customHeight="true" outlineLevel="0" collapsed="false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customFormat="false" ht="12.75" hidden="false" customHeight="true" outlineLevel="0" collapsed="false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customFormat="false" ht="12.75" hidden="false" customHeight="true" outlineLevel="0" collapsed="false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customFormat="false" ht="12.75" hidden="false" customHeight="true" outlineLevel="0" collapsed="false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customFormat="false" ht="12.75" hidden="false" customHeight="true" outlineLevel="0" collapsed="false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customFormat="false" ht="12.75" hidden="false" customHeight="true" outlineLevel="0" collapsed="false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customFormat="false" ht="12.75" hidden="false" customHeight="true" outlineLevel="0" collapsed="false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customFormat="false" ht="12.75" hidden="false" customHeight="true" outlineLevel="0" collapsed="false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customFormat="false" ht="12.75" hidden="false" customHeight="true" outlineLevel="0" collapsed="false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customFormat="false" ht="12.75" hidden="false" customHeight="true" outlineLevel="0" collapsed="false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customFormat="false" ht="12.75" hidden="false" customHeight="true" outlineLevel="0" collapsed="false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customFormat="false" ht="12.75" hidden="false" customHeight="true" outlineLevel="0" collapsed="false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customFormat="false" ht="12.75" hidden="false" customHeight="true" outlineLevel="0" collapsed="false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customFormat="false" ht="12.75" hidden="false" customHeight="true" outlineLevel="0" collapsed="false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customFormat="false" ht="12.75" hidden="false" customHeight="true" outlineLevel="0" collapsed="false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customFormat="false" ht="12.75" hidden="false" customHeight="true" outlineLevel="0" collapsed="false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customFormat="false" ht="12.75" hidden="false" customHeight="true" outlineLevel="0" collapsed="false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customFormat="false" ht="12.75" hidden="false" customHeight="true" outlineLevel="0" collapsed="false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customFormat="false" ht="12.75" hidden="false" customHeight="true" outlineLevel="0" collapsed="false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customFormat="false" ht="12.75" hidden="false" customHeight="true" outlineLevel="0" collapsed="false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customFormat="false" ht="12.75" hidden="false" customHeight="true" outlineLevel="0" collapsed="false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customFormat="false" ht="12.75" hidden="false" customHeight="true" outlineLevel="0" collapsed="false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customFormat="false" ht="12.75" hidden="false" customHeight="true" outlineLevel="0" collapsed="false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customFormat="false" ht="12.75" hidden="false" customHeight="true" outlineLevel="0" collapsed="false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customFormat="false" ht="12.75" hidden="false" customHeight="true" outlineLevel="0" collapsed="false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customFormat="false" ht="12.75" hidden="false" customHeight="true" outlineLevel="0" collapsed="false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customFormat="false" ht="12.75" hidden="false" customHeight="true" outlineLevel="0" collapsed="false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customFormat="false" ht="12.75" hidden="false" customHeight="true" outlineLevel="0" collapsed="false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customFormat="false" ht="12.75" hidden="false" customHeight="true" outlineLevel="0" collapsed="false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customFormat="false" ht="12.75" hidden="false" customHeight="true" outlineLevel="0" collapsed="false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customFormat="false" ht="12.75" hidden="false" customHeight="true" outlineLevel="0" collapsed="false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customFormat="false" ht="12.75" hidden="false" customHeight="true" outlineLevel="0" collapsed="false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customFormat="false" ht="12.75" hidden="false" customHeight="true" outlineLevel="0" collapsed="false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customFormat="false" ht="12.75" hidden="false" customHeight="true" outlineLevel="0" collapsed="false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customFormat="false" ht="12.75" hidden="false" customHeight="true" outlineLevel="0" collapsed="false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customFormat="false" ht="12.75" hidden="false" customHeight="true" outlineLevel="0" collapsed="false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customFormat="false" ht="12.75" hidden="false" customHeight="true" outlineLevel="0" collapsed="false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customFormat="false" ht="12.75" hidden="false" customHeight="true" outlineLevel="0" collapsed="false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customFormat="false" ht="12.75" hidden="false" customHeight="true" outlineLevel="0" collapsed="false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customFormat="false" ht="12.75" hidden="false" customHeight="true" outlineLevel="0" collapsed="false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customFormat="false" ht="12.75" hidden="false" customHeight="true" outlineLevel="0" collapsed="false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customFormat="false" ht="12.75" hidden="false" customHeight="true" outlineLevel="0" collapsed="false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customFormat="false" ht="12.75" hidden="false" customHeight="true" outlineLevel="0" collapsed="false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customFormat="false" ht="12.75" hidden="false" customHeight="true" outlineLevel="0" collapsed="false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customFormat="false" ht="12.75" hidden="false" customHeight="true" outlineLevel="0" collapsed="false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customFormat="false" ht="12.75" hidden="false" customHeight="true" outlineLevel="0" collapsed="false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customFormat="false" ht="12.75" hidden="false" customHeight="true" outlineLevel="0" collapsed="false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customFormat="false" ht="12.75" hidden="false" customHeight="true" outlineLevel="0" collapsed="false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customFormat="false" ht="12.75" hidden="false" customHeight="true" outlineLevel="0" collapsed="false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customFormat="false" ht="12.75" hidden="false" customHeight="true" outlineLevel="0" collapsed="false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customFormat="false" ht="12.75" hidden="false" customHeight="true" outlineLevel="0" collapsed="false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customFormat="false" ht="12.75" hidden="false" customHeight="true" outlineLevel="0" collapsed="false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customFormat="false" ht="12.75" hidden="false" customHeight="true" outlineLevel="0" collapsed="false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customFormat="false" ht="12.75" hidden="false" customHeight="true" outlineLevel="0" collapsed="false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customFormat="false" ht="12.75" hidden="false" customHeight="true" outlineLevel="0" collapsed="false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customFormat="false" ht="12.75" hidden="false" customHeight="true" outlineLevel="0" collapsed="false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customFormat="false" ht="12.75" hidden="false" customHeight="true" outlineLevel="0" collapsed="false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customFormat="false" ht="12.75" hidden="false" customHeight="true" outlineLevel="0" collapsed="false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customFormat="false" ht="12.75" hidden="false" customHeight="true" outlineLevel="0" collapsed="false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customFormat="false" ht="12.75" hidden="false" customHeight="true" outlineLevel="0" collapsed="false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customFormat="false" ht="12.75" hidden="false" customHeight="true" outlineLevel="0" collapsed="false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customFormat="false" ht="12.75" hidden="false" customHeight="true" outlineLevel="0" collapsed="false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customFormat="false" ht="12.75" hidden="false" customHeight="true" outlineLevel="0" collapsed="false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customFormat="false" ht="12.75" hidden="false" customHeight="true" outlineLevel="0" collapsed="false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customFormat="false" ht="12.75" hidden="false" customHeight="true" outlineLevel="0" collapsed="false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customFormat="false" ht="12.75" hidden="false" customHeight="true" outlineLevel="0" collapsed="false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customFormat="false" ht="12.75" hidden="false" customHeight="true" outlineLevel="0" collapsed="false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customFormat="false" ht="12.75" hidden="false" customHeight="true" outlineLevel="0" collapsed="false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customFormat="false" ht="12.75" hidden="false" customHeight="true" outlineLevel="0" collapsed="false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customFormat="false" ht="12.75" hidden="false" customHeight="true" outlineLevel="0" collapsed="false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customFormat="false" ht="12.75" hidden="false" customHeight="true" outlineLevel="0" collapsed="false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customFormat="false" ht="12.75" hidden="false" customHeight="true" outlineLevel="0" collapsed="false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customFormat="false" ht="12.75" hidden="false" customHeight="true" outlineLevel="0" collapsed="false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customFormat="false" ht="12.75" hidden="false" customHeight="true" outlineLevel="0" collapsed="false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customFormat="false" ht="12.75" hidden="false" customHeight="true" outlineLevel="0" collapsed="false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customFormat="false" ht="12.75" hidden="false" customHeight="true" outlineLevel="0" collapsed="false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customFormat="false" ht="12.75" hidden="false" customHeight="true" outlineLevel="0" collapsed="false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customFormat="false" ht="12.75" hidden="false" customHeight="true" outlineLevel="0" collapsed="false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customFormat="false" ht="12.75" hidden="false" customHeight="true" outlineLevel="0" collapsed="false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customFormat="false" ht="12.75" hidden="false" customHeight="true" outlineLevel="0" collapsed="false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customFormat="false" ht="12.75" hidden="false" customHeight="true" outlineLevel="0" collapsed="false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customFormat="false" ht="12.75" hidden="false" customHeight="true" outlineLevel="0" collapsed="false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customFormat="false" ht="12.75" hidden="false" customHeight="true" outlineLevel="0" collapsed="false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customFormat="false" ht="12.75" hidden="false" customHeight="true" outlineLevel="0" collapsed="false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customFormat="false" ht="12.75" hidden="false" customHeight="true" outlineLevel="0" collapsed="false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customFormat="false" ht="12.75" hidden="false" customHeight="true" outlineLevel="0" collapsed="false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customFormat="false" ht="12.75" hidden="false" customHeight="true" outlineLevel="0" collapsed="false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customFormat="false" ht="12.75" hidden="false" customHeight="true" outlineLevel="0" collapsed="false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customFormat="false" ht="12.75" hidden="false" customHeight="true" outlineLevel="0" collapsed="false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customFormat="false" ht="12.75" hidden="false" customHeight="true" outlineLevel="0" collapsed="false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customFormat="false" ht="12.75" hidden="false" customHeight="true" outlineLevel="0" collapsed="false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customFormat="false" ht="12.75" hidden="false" customHeight="true" outlineLevel="0" collapsed="false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customFormat="false" ht="12.75" hidden="false" customHeight="true" outlineLevel="0" collapsed="false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customFormat="false" ht="12.75" hidden="false" customHeight="true" outlineLevel="0" collapsed="false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customFormat="false" ht="12.75" hidden="false" customHeight="true" outlineLevel="0" collapsed="false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customFormat="false" ht="12.75" hidden="false" customHeight="true" outlineLevel="0" collapsed="false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customFormat="false" ht="12.75" hidden="false" customHeight="true" outlineLevel="0" collapsed="false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customFormat="false" ht="12.75" hidden="false" customHeight="true" outlineLevel="0" collapsed="false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customFormat="false" ht="12.75" hidden="false" customHeight="true" outlineLevel="0" collapsed="false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customFormat="false" ht="12.75" hidden="false" customHeight="true" outlineLevel="0" collapsed="false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customFormat="false" ht="12.75" hidden="false" customHeight="true" outlineLevel="0" collapsed="false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customFormat="false" ht="12.75" hidden="false" customHeight="true" outlineLevel="0" collapsed="false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customFormat="false" ht="12.75" hidden="false" customHeight="true" outlineLevel="0" collapsed="false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customFormat="false" ht="12.75" hidden="false" customHeight="true" outlineLevel="0" collapsed="false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customFormat="false" ht="12.75" hidden="false" customHeight="true" outlineLevel="0" collapsed="false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customFormat="false" ht="12.75" hidden="false" customHeight="true" outlineLevel="0" collapsed="false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customFormat="false" ht="12.75" hidden="false" customHeight="true" outlineLevel="0" collapsed="false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customFormat="false" ht="12.75" hidden="false" customHeight="true" outlineLevel="0" collapsed="false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customFormat="false" ht="12.75" hidden="false" customHeight="true" outlineLevel="0" collapsed="false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customFormat="false" ht="12.75" hidden="false" customHeight="true" outlineLevel="0" collapsed="false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customFormat="false" ht="12.75" hidden="false" customHeight="true" outlineLevel="0" collapsed="false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customFormat="false" ht="12.75" hidden="false" customHeight="true" outlineLevel="0" collapsed="false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customFormat="false" ht="12.75" hidden="false" customHeight="true" outlineLevel="0" collapsed="false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customFormat="false" ht="12.75" hidden="false" customHeight="true" outlineLevel="0" collapsed="false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customFormat="false" ht="12.75" hidden="false" customHeight="true" outlineLevel="0" collapsed="false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customFormat="false" ht="12.75" hidden="false" customHeight="true" outlineLevel="0" collapsed="false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customFormat="false" ht="12.75" hidden="false" customHeight="true" outlineLevel="0" collapsed="false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customFormat="false" ht="12.75" hidden="false" customHeight="true" outlineLevel="0" collapsed="false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customFormat="false" ht="12.75" hidden="false" customHeight="true" outlineLevel="0" collapsed="false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customFormat="false" ht="12.75" hidden="false" customHeight="true" outlineLevel="0" collapsed="false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customFormat="false" ht="12.75" hidden="false" customHeight="true" outlineLevel="0" collapsed="false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customFormat="false" ht="12.75" hidden="false" customHeight="true" outlineLevel="0" collapsed="false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customFormat="false" ht="12.75" hidden="false" customHeight="true" outlineLevel="0" collapsed="false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customFormat="false" ht="12.75" hidden="false" customHeight="true" outlineLevel="0" collapsed="false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customFormat="false" ht="12.75" hidden="false" customHeight="true" outlineLevel="0" collapsed="false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customFormat="false" ht="12.75" hidden="false" customHeight="true" outlineLevel="0" collapsed="false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customFormat="false" ht="12.75" hidden="false" customHeight="true" outlineLevel="0" collapsed="false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customFormat="false" ht="12.75" hidden="false" customHeight="true" outlineLevel="0" collapsed="false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customFormat="false" ht="12.75" hidden="false" customHeight="true" outlineLevel="0" collapsed="false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customFormat="false" ht="12.75" hidden="false" customHeight="true" outlineLevel="0" collapsed="false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customFormat="false" ht="12.75" hidden="false" customHeight="true" outlineLevel="0" collapsed="false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customFormat="false" ht="12.75" hidden="false" customHeight="true" outlineLevel="0" collapsed="false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customFormat="false" ht="12.75" hidden="false" customHeight="true" outlineLevel="0" collapsed="false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customFormat="false" ht="12.75" hidden="false" customHeight="true" outlineLevel="0" collapsed="false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customFormat="false" ht="12.75" hidden="false" customHeight="true" outlineLevel="0" collapsed="false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customFormat="false" ht="12.75" hidden="false" customHeight="true" outlineLevel="0" collapsed="false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customFormat="false" ht="12.75" hidden="false" customHeight="true" outlineLevel="0" collapsed="false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customFormat="false" ht="12.75" hidden="false" customHeight="true" outlineLevel="0" collapsed="false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customFormat="false" ht="12.75" hidden="false" customHeight="true" outlineLevel="0" collapsed="false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customFormat="false" ht="12.75" hidden="false" customHeight="true" outlineLevel="0" collapsed="false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customFormat="false" ht="12.75" hidden="false" customHeight="true" outlineLevel="0" collapsed="false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customFormat="false" ht="12.75" hidden="false" customHeight="true" outlineLevel="0" collapsed="false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customFormat="false" ht="12.75" hidden="false" customHeight="true" outlineLevel="0" collapsed="false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customFormat="false" ht="12.75" hidden="false" customHeight="true" outlineLevel="0" collapsed="false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customFormat="false" ht="12.75" hidden="false" customHeight="true" outlineLevel="0" collapsed="false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customFormat="false" ht="12.75" hidden="false" customHeight="true" outlineLevel="0" collapsed="false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customFormat="false" ht="12.75" hidden="false" customHeight="true" outlineLevel="0" collapsed="false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customFormat="false" ht="12.75" hidden="false" customHeight="true" outlineLevel="0" collapsed="false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customFormat="false" ht="12.75" hidden="false" customHeight="true" outlineLevel="0" collapsed="false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customFormat="false" ht="12.75" hidden="false" customHeight="true" outlineLevel="0" collapsed="false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customFormat="false" ht="12.75" hidden="false" customHeight="true" outlineLevel="0" collapsed="false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customFormat="false" ht="12.75" hidden="false" customHeight="true" outlineLevel="0" collapsed="false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customFormat="false" ht="12.75" hidden="false" customHeight="true" outlineLevel="0" collapsed="false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customFormat="false" ht="12.75" hidden="false" customHeight="true" outlineLevel="0" collapsed="false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customFormat="false" ht="12.75" hidden="false" customHeight="true" outlineLevel="0" collapsed="false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customFormat="false" ht="12.75" hidden="false" customHeight="true" outlineLevel="0" collapsed="false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customFormat="false" ht="12.75" hidden="false" customHeight="true" outlineLevel="0" collapsed="false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customFormat="false" ht="12.75" hidden="false" customHeight="true" outlineLevel="0" collapsed="false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customFormat="false" ht="12.75" hidden="false" customHeight="true" outlineLevel="0" collapsed="false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customFormat="false" ht="12.75" hidden="false" customHeight="true" outlineLevel="0" collapsed="false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customFormat="false" ht="12.75" hidden="false" customHeight="true" outlineLevel="0" collapsed="false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customFormat="false" ht="12.75" hidden="false" customHeight="true" outlineLevel="0" collapsed="false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customFormat="false" ht="12.75" hidden="false" customHeight="true" outlineLevel="0" collapsed="false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customFormat="false" ht="12.75" hidden="false" customHeight="true" outlineLevel="0" collapsed="false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customFormat="false" ht="12.75" hidden="false" customHeight="true" outlineLevel="0" collapsed="false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customFormat="false" ht="12.75" hidden="false" customHeight="true" outlineLevel="0" collapsed="false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customFormat="false" ht="12.75" hidden="false" customHeight="true" outlineLevel="0" collapsed="false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customFormat="false" ht="12.75" hidden="false" customHeight="true" outlineLevel="0" collapsed="false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customFormat="false" ht="12.75" hidden="false" customHeight="true" outlineLevel="0" collapsed="false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customFormat="false" ht="12.75" hidden="false" customHeight="true" outlineLevel="0" collapsed="false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customFormat="false" ht="12.75" hidden="false" customHeight="true" outlineLevel="0" collapsed="false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customFormat="false" ht="12.75" hidden="false" customHeight="true" outlineLevel="0" collapsed="false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customFormat="false" ht="12.75" hidden="false" customHeight="true" outlineLevel="0" collapsed="false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customFormat="false" ht="12.75" hidden="false" customHeight="true" outlineLevel="0" collapsed="false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customFormat="false" ht="12.75" hidden="false" customHeight="true" outlineLevel="0" collapsed="false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customFormat="false" ht="12.75" hidden="false" customHeight="true" outlineLevel="0" collapsed="false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customFormat="false" ht="12.75" hidden="false" customHeight="true" outlineLevel="0" collapsed="false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customFormat="false" ht="12.75" hidden="false" customHeight="true" outlineLevel="0" collapsed="false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customFormat="false" ht="12.75" hidden="false" customHeight="true" outlineLevel="0" collapsed="false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customFormat="false" ht="12.75" hidden="false" customHeight="true" outlineLevel="0" collapsed="false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customFormat="false" ht="12.75" hidden="false" customHeight="true" outlineLevel="0" collapsed="false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customFormat="false" ht="12.75" hidden="false" customHeight="true" outlineLevel="0" collapsed="false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customFormat="false" ht="12.75" hidden="false" customHeight="true" outlineLevel="0" collapsed="false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customFormat="false" ht="12.75" hidden="false" customHeight="true" outlineLevel="0" collapsed="false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customFormat="false" ht="12.75" hidden="false" customHeight="true" outlineLevel="0" collapsed="false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customFormat="false" ht="12.75" hidden="false" customHeight="true" outlineLevel="0" collapsed="false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customFormat="false" ht="12.75" hidden="false" customHeight="true" outlineLevel="0" collapsed="false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customFormat="false" ht="12.75" hidden="false" customHeight="true" outlineLevel="0" collapsed="false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customFormat="false" ht="12.75" hidden="false" customHeight="true" outlineLevel="0" collapsed="false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customFormat="false" ht="12.75" hidden="false" customHeight="true" outlineLevel="0" collapsed="false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customFormat="false" ht="12.75" hidden="false" customHeight="true" outlineLevel="0" collapsed="false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customFormat="false" ht="12.75" hidden="false" customHeight="true" outlineLevel="0" collapsed="false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customFormat="false" ht="12.75" hidden="false" customHeight="true" outlineLevel="0" collapsed="false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customFormat="false" ht="12.75" hidden="false" customHeight="true" outlineLevel="0" collapsed="false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customFormat="false" ht="12.75" hidden="false" customHeight="true" outlineLevel="0" collapsed="false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customFormat="false" ht="12.75" hidden="false" customHeight="true" outlineLevel="0" collapsed="false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customFormat="false" ht="12.75" hidden="false" customHeight="true" outlineLevel="0" collapsed="false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customFormat="false" ht="12.75" hidden="false" customHeight="true" outlineLevel="0" collapsed="false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customFormat="false" ht="12.75" hidden="false" customHeight="true" outlineLevel="0" collapsed="false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customFormat="false" ht="12.75" hidden="false" customHeight="true" outlineLevel="0" collapsed="false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customFormat="false" ht="12.75" hidden="false" customHeight="true" outlineLevel="0" collapsed="false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customFormat="false" ht="12.75" hidden="false" customHeight="true" outlineLevel="0" collapsed="false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customFormat="false" ht="12.75" hidden="false" customHeight="true" outlineLevel="0" collapsed="false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customFormat="false" ht="12.75" hidden="false" customHeight="true" outlineLevel="0" collapsed="false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customFormat="false" ht="12.75" hidden="false" customHeight="true" outlineLevel="0" collapsed="false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customFormat="false" ht="12.75" hidden="false" customHeight="true" outlineLevel="0" collapsed="false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customFormat="false" ht="12.75" hidden="false" customHeight="true" outlineLevel="0" collapsed="false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customFormat="false" ht="12.75" hidden="false" customHeight="true" outlineLevel="0" collapsed="false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customFormat="false" ht="12.75" hidden="false" customHeight="true" outlineLevel="0" collapsed="false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customFormat="false" ht="12.75" hidden="false" customHeight="true" outlineLevel="0" collapsed="false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customFormat="false" ht="12.75" hidden="false" customHeight="true" outlineLevel="0" collapsed="false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customFormat="false" ht="12.75" hidden="false" customHeight="true" outlineLevel="0" collapsed="false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customFormat="false" ht="12.75" hidden="false" customHeight="true" outlineLevel="0" collapsed="false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customFormat="false" ht="12.75" hidden="false" customHeight="true" outlineLevel="0" collapsed="false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customFormat="false" ht="12.75" hidden="false" customHeight="true" outlineLevel="0" collapsed="false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customFormat="false" ht="12.75" hidden="false" customHeight="true" outlineLevel="0" collapsed="false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customFormat="false" ht="12.75" hidden="false" customHeight="true" outlineLevel="0" collapsed="false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customFormat="false" ht="12.75" hidden="false" customHeight="true" outlineLevel="0" collapsed="false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customFormat="false" ht="12.75" hidden="false" customHeight="true" outlineLevel="0" collapsed="false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customFormat="false" ht="12.75" hidden="false" customHeight="true" outlineLevel="0" collapsed="false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customFormat="false" ht="12.75" hidden="false" customHeight="true" outlineLevel="0" collapsed="false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customFormat="false" ht="12.75" hidden="false" customHeight="true" outlineLevel="0" collapsed="false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customFormat="false" ht="12.75" hidden="false" customHeight="true" outlineLevel="0" collapsed="false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customFormat="false" ht="12.75" hidden="false" customHeight="true" outlineLevel="0" collapsed="false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customFormat="false" ht="12.75" hidden="false" customHeight="true" outlineLevel="0" collapsed="false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customFormat="false" ht="12.75" hidden="false" customHeight="true" outlineLevel="0" collapsed="false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customFormat="false" ht="12.75" hidden="false" customHeight="true" outlineLevel="0" collapsed="false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customFormat="false" ht="12.75" hidden="false" customHeight="true" outlineLevel="0" collapsed="false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customFormat="false" ht="12.75" hidden="false" customHeight="true" outlineLevel="0" collapsed="false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customFormat="false" ht="12.75" hidden="false" customHeight="true" outlineLevel="0" collapsed="false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customFormat="false" ht="12.75" hidden="false" customHeight="true" outlineLevel="0" collapsed="false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customFormat="false" ht="12.75" hidden="false" customHeight="true" outlineLevel="0" collapsed="false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customFormat="false" ht="12.75" hidden="false" customHeight="true" outlineLevel="0" collapsed="false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customFormat="false" ht="12.75" hidden="false" customHeight="true" outlineLevel="0" collapsed="false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customFormat="false" ht="12.75" hidden="false" customHeight="true" outlineLevel="0" collapsed="false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customFormat="false" ht="12.75" hidden="false" customHeight="true" outlineLevel="0" collapsed="false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customFormat="false" ht="12.75" hidden="false" customHeight="true" outlineLevel="0" collapsed="false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customFormat="false" ht="12.75" hidden="false" customHeight="true" outlineLevel="0" collapsed="false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customFormat="false" ht="12.75" hidden="false" customHeight="true" outlineLevel="0" collapsed="false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customFormat="false" ht="12.75" hidden="false" customHeight="true" outlineLevel="0" collapsed="false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customFormat="false" ht="12.75" hidden="false" customHeight="true" outlineLevel="0" collapsed="false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customFormat="false" ht="12.75" hidden="false" customHeight="true" outlineLevel="0" collapsed="false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customFormat="false" ht="12.75" hidden="false" customHeight="true" outlineLevel="0" collapsed="false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customFormat="false" ht="12.75" hidden="false" customHeight="true" outlineLevel="0" collapsed="false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customFormat="false" ht="12.75" hidden="false" customHeight="true" outlineLevel="0" collapsed="false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customFormat="false" ht="12.75" hidden="false" customHeight="true" outlineLevel="0" collapsed="false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customFormat="false" ht="12.75" hidden="false" customHeight="true" outlineLevel="0" collapsed="false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customFormat="false" ht="12.75" hidden="false" customHeight="true" outlineLevel="0" collapsed="false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customFormat="false" ht="12.75" hidden="false" customHeight="true" outlineLevel="0" collapsed="false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customFormat="false" ht="12.75" hidden="false" customHeight="true" outlineLevel="0" collapsed="false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customFormat="false" ht="12.75" hidden="false" customHeight="true" outlineLevel="0" collapsed="false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customFormat="false" ht="12.75" hidden="false" customHeight="true" outlineLevel="0" collapsed="false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customFormat="false" ht="12.75" hidden="false" customHeight="true" outlineLevel="0" collapsed="false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customFormat="false" ht="12.75" hidden="false" customHeight="true" outlineLevel="0" collapsed="false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customFormat="false" ht="12.75" hidden="false" customHeight="true" outlineLevel="0" collapsed="false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customFormat="false" ht="12.75" hidden="false" customHeight="true" outlineLevel="0" collapsed="false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customFormat="false" ht="12.75" hidden="false" customHeight="true" outlineLevel="0" collapsed="false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customFormat="false" ht="12.75" hidden="false" customHeight="true" outlineLevel="0" collapsed="false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customFormat="false" ht="12.75" hidden="false" customHeight="true" outlineLevel="0" collapsed="false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customFormat="false" ht="12.75" hidden="false" customHeight="true" outlineLevel="0" collapsed="false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customFormat="false" ht="12.75" hidden="false" customHeight="true" outlineLevel="0" collapsed="false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customFormat="false" ht="12.75" hidden="false" customHeight="true" outlineLevel="0" collapsed="false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customFormat="false" ht="12.75" hidden="false" customHeight="true" outlineLevel="0" collapsed="false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customFormat="false" ht="12.75" hidden="false" customHeight="true" outlineLevel="0" collapsed="false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customFormat="false" ht="12.75" hidden="false" customHeight="true" outlineLevel="0" collapsed="false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customFormat="false" ht="12.75" hidden="false" customHeight="true" outlineLevel="0" collapsed="false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customFormat="false" ht="12.75" hidden="false" customHeight="true" outlineLevel="0" collapsed="false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customFormat="false" ht="12.75" hidden="false" customHeight="true" outlineLevel="0" collapsed="false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customFormat="false" ht="12.75" hidden="false" customHeight="true" outlineLevel="0" collapsed="false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customFormat="false" ht="12.75" hidden="false" customHeight="true" outlineLevel="0" collapsed="false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customFormat="false" ht="12.75" hidden="false" customHeight="true" outlineLevel="0" collapsed="false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customFormat="false" ht="12.75" hidden="false" customHeight="true" outlineLevel="0" collapsed="false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customFormat="false" ht="12.75" hidden="false" customHeight="true" outlineLevel="0" collapsed="false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customFormat="false" ht="12.75" hidden="false" customHeight="true" outlineLevel="0" collapsed="false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customFormat="false" ht="12.75" hidden="false" customHeight="true" outlineLevel="0" collapsed="false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customFormat="false" ht="12.75" hidden="false" customHeight="true" outlineLevel="0" collapsed="false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customFormat="false" ht="12.75" hidden="false" customHeight="true" outlineLevel="0" collapsed="false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customFormat="false" ht="12.75" hidden="false" customHeight="true" outlineLevel="0" collapsed="false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customFormat="false" ht="12.75" hidden="false" customHeight="true" outlineLevel="0" collapsed="false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customFormat="false" ht="12.75" hidden="false" customHeight="true" outlineLevel="0" collapsed="false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customFormat="false" ht="12.75" hidden="false" customHeight="true" outlineLevel="0" collapsed="false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customFormat="false" ht="12.75" hidden="false" customHeight="true" outlineLevel="0" collapsed="false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customFormat="false" ht="12.75" hidden="false" customHeight="true" outlineLevel="0" collapsed="false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customFormat="false" ht="12.75" hidden="false" customHeight="true" outlineLevel="0" collapsed="false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customFormat="false" ht="12.75" hidden="false" customHeight="true" outlineLevel="0" collapsed="false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customFormat="false" ht="12.75" hidden="false" customHeight="true" outlineLevel="0" collapsed="false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customFormat="false" ht="12.75" hidden="false" customHeight="true" outlineLevel="0" collapsed="false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customFormat="false" ht="12.75" hidden="false" customHeight="true" outlineLevel="0" collapsed="false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customFormat="false" ht="12.75" hidden="false" customHeight="true" outlineLevel="0" collapsed="false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customFormat="false" ht="12.75" hidden="false" customHeight="true" outlineLevel="0" collapsed="false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customFormat="false" ht="12.75" hidden="false" customHeight="true" outlineLevel="0" collapsed="false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customFormat="false" ht="12.75" hidden="false" customHeight="true" outlineLevel="0" collapsed="false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customFormat="false" ht="12.75" hidden="false" customHeight="true" outlineLevel="0" collapsed="false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customFormat="false" ht="12.75" hidden="false" customHeight="true" outlineLevel="0" collapsed="false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customFormat="false" ht="12.75" hidden="false" customHeight="true" outlineLevel="0" collapsed="false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customFormat="false" ht="12.75" hidden="false" customHeight="true" outlineLevel="0" collapsed="false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customFormat="false" ht="12.75" hidden="false" customHeight="true" outlineLevel="0" collapsed="false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customFormat="false" ht="12.75" hidden="false" customHeight="true" outlineLevel="0" collapsed="false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customFormat="false" ht="12.75" hidden="false" customHeight="true" outlineLevel="0" collapsed="false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customFormat="false" ht="12.75" hidden="false" customHeight="true" outlineLevel="0" collapsed="false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customFormat="false" ht="12.75" hidden="false" customHeight="true" outlineLevel="0" collapsed="false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customFormat="false" ht="12.75" hidden="false" customHeight="true" outlineLevel="0" collapsed="false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customFormat="false" ht="12.75" hidden="false" customHeight="true" outlineLevel="0" collapsed="false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customFormat="false" ht="12.75" hidden="false" customHeight="true" outlineLevel="0" collapsed="false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customFormat="false" ht="12.75" hidden="false" customHeight="true" outlineLevel="0" collapsed="false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customFormat="false" ht="12.75" hidden="false" customHeight="true" outlineLevel="0" collapsed="false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customFormat="false" ht="12.75" hidden="false" customHeight="true" outlineLevel="0" collapsed="false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customFormat="false" ht="12.75" hidden="false" customHeight="true" outlineLevel="0" collapsed="false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customFormat="false" ht="12.75" hidden="false" customHeight="true" outlineLevel="0" collapsed="false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customFormat="false" ht="12.75" hidden="false" customHeight="true" outlineLevel="0" collapsed="false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customFormat="false" ht="12.75" hidden="false" customHeight="true" outlineLevel="0" collapsed="false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customFormat="false" ht="12.75" hidden="false" customHeight="true" outlineLevel="0" collapsed="false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customFormat="false" ht="12.75" hidden="false" customHeight="true" outlineLevel="0" collapsed="false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customFormat="false" ht="12.75" hidden="false" customHeight="true" outlineLevel="0" collapsed="false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customFormat="false" ht="12.75" hidden="false" customHeight="true" outlineLevel="0" collapsed="false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customFormat="false" ht="12.75" hidden="false" customHeight="true" outlineLevel="0" collapsed="false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customFormat="false" ht="12.75" hidden="false" customHeight="true" outlineLevel="0" collapsed="false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customFormat="false" ht="12.75" hidden="false" customHeight="true" outlineLevel="0" collapsed="false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customFormat="false" ht="12.75" hidden="false" customHeight="true" outlineLevel="0" collapsed="false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customFormat="false" ht="12.75" hidden="false" customHeight="true" outlineLevel="0" collapsed="false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customFormat="false" ht="12.75" hidden="false" customHeight="true" outlineLevel="0" collapsed="false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customFormat="false" ht="12.75" hidden="false" customHeight="true" outlineLevel="0" collapsed="false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customFormat="false" ht="12.75" hidden="false" customHeight="true" outlineLevel="0" collapsed="false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customFormat="false" ht="12.75" hidden="false" customHeight="true" outlineLevel="0" collapsed="false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customFormat="false" ht="12.75" hidden="false" customHeight="true" outlineLevel="0" collapsed="false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customFormat="false" ht="12.75" hidden="false" customHeight="true" outlineLevel="0" collapsed="false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customFormat="false" ht="12.75" hidden="false" customHeight="true" outlineLevel="0" collapsed="false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customFormat="false" ht="12.75" hidden="false" customHeight="true" outlineLevel="0" collapsed="false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customFormat="false" ht="12.75" hidden="false" customHeight="true" outlineLevel="0" collapsed="false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customFormat="false" ht="12.75" hidden="false" customHeight="true" outlineLevel="0" collapsed="false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customFormat="false" ht="12.75" hidden="false" customHeight="true" outlineLevel="0" collapsed="false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customFormat="false" ht="12.75" hidden="false" customHeight="true" outlineLevel="0" collapsed="false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customFormat="false" ht="12.75" hidden="false" customHeight="true" outlineLevel="0" collapsed="false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customFormat="false" ht="12.75" hidden="false" customHeight="true" outlineLevel="0" collapsed="false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customFormat="false" ht="12.75" hidden="false" customHeight="true" outlineLevel="0" collapsed="false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customFormat="false" ht="12.75" hidden="false" customHeight="true" outlineLevel="0" collapsed="false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customFormat="false" ht="12.75" hidden="false" customHeight="true" outlineLevel="0" collapsed="false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customFormat="false" ht="12.75" hidden="false" customHeight="true" outlineLevel="0" collapsed="false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customFormat="false" ht="12.75" hidden="false" customHeight="true" outlineLevel="0" collapsed="false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customFormat="false" ht="12.75" hidden="false" customHeight="true" outlineLevel="0" collapsed="false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customFormat="false" ht="12.75" hidden="false" customHeight="true" outlineLevel="0" collapsed="false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customFormat="false" ht="12.75" hidden="false" customHeight="true" outlineLevel="0" collapsed="false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customFormat="false" ht="12.75" hidden="false" customHeight="true" outlineLevel="0" collapsed="false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customFormat="false" ht="12.75" hidden="false" customHeight="true" outlineLevel="0" collapsed="false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customFormat="false" ht="12.75" hidden="false" customHeight="true" outlineLevel="0" collapsed="false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customFormat="false" ht="12.75" hidden="false" customHeight="true" outlineLevel="0" collapsed="false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customFormat="false" ht="12.75" hidden="false" customHeight="true" outlineLevel="0" collapsed="false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customFormat="false" ht="12.75" hidden="false" customHeight="true" outlineLevel="0" collapsed="false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customFormat="false" ht="12.75" hidden="false" customHeight="true" outlineLevel="0" collapsed="false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customFormat="false" ht="12.75" hidden="false" customHeight="true" outlineLevel="0" collapsed="false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customFormat="false" ht="12.75" hidden="false" customHeight="true" outlineLevel="0" collapsed="false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customFormat="false" ht="12.75" hidden="false" customHeight="true" outlineLevel="0" collapsed="false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customFormat="false" ht="12.75" hidden="false" customHeight="true" outlineLevel="0" collapsed="false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customFormat="false" ht="12.75" hidden="false" customHeight="true" outlineLevel="0" collapsed="false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customFormat="false" ht="12.75" hidden="false" customHeight="true" outlineLevel="0" collapsed="false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customFormat="false" ht="12.75" hidden="false" customHeight="true" outlineLevel="0" collapsed="false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customFormat="false" ht="12.75" hidden="false" customHeight="true" outlineLevel="0" collapsed="false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customFormat="false" ht="12.75" hidden="false" customHeight="true" outlineLevel="0" collapsed="false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customFormat="false" ht="12.75" hidden="false" customHeight="true" outlineLevel="0" collapsed="false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customFormat="false" ht="12.75" hidden="false" customHeight="true" outlineLevel="0" collapsed="false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customFormat="false" ht="12.75" hidden="false" customHeight="true" outlineLevel="0" collapsed="false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customFormat="false" ht="12.75" hidden="false" customHeight="true" outlineLevel="0" collapsed="false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customFormat="false" ht="12.75" hidden="false" customHeight="true" outlineLevel="0" collapsed="false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customFormat="false" ht="12.75" hidden="false" customHeight="true" outlineLevel="0" collapsed="false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customFormat="false" ht="12.75" hidden="false" customHeight="true" outlineLevel="0" collapsed="false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customFormat="false" ht="12.75" hidden="false" customHeight="true" outlineLevel="0" collapsed="false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customFormat="false" ht="12.75" hidden="false" customHeight="true" outlineLevel="0" collapsed="false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customFormat="false" ht="12.75" hidden="false" customHeight="true" outlineLevel="0" collapsed="false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customFormat="false" ht="12.75" hidden="false" customHeight="true" outlineLevel="0" collapsed="false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customFormat="false" ht="12.75" hidden="false" customHeight="true" outlineLevel="0" collapsed="false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customFormat="false" ht="12.75" hidden="false" customHeight="true" outlineLevel="0" collapsed="false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customFormat="false" ht="12.75" hidden="false" customHeight="true" outlineLevel="0" collapsed="false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customFormat="false" ht="12.75" hidden="false" customHeight="true" outlineLevel="0" collapsed="false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customFormat="false" ht="12.75" hidden="false" customHeight="true" outlineLevel="0" collapsed="false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customFormat="false" ht="12.75" hidden="false" customHeight="true" outlineLevel="0" collapsed="false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customFormat="false" ht="12.75" hidden="false" customHeight="true" outlineLevel="0" collapsed="false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customFormat="false" ht="12.75" hidden="false" customHeight="true" outlineLevel="0" collapsed="false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customFormat="false" ht="12.75" hidden="false" customHeight="true" outlineLevel="0" collapsed="false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customFormat="false" ht="12.75" hidden="false" customHeight="true" outlineLevel="0" collapsed="false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customFormat="false" ht="12.75" hidden="false" customHeight="true" outlineLevel="0" collapsed="false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customFormat="false" ht="12.75" hidden="false" customHeight="true" outlineLevel="0" collapsed="false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customFormat="false" ht="12.75" hidden="false" customHeight="true" outlineLevel="0" collapsed="false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customFormat="false" ht="12.75" hidden="false" customHeight="true" outlineLevel="0" collapsed="false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customFormat="false" ht="12.75" hidden="false" customHeight="true" outlineLevel="0" collapsed="false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customFormat="false" ht="12.75" hidden="false" customHeight="true" outlineLevel="0" collapsed="false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customFormat="false" ht="12.75" hidden="false" customHeight="true" outlineLevel="0" collapsed="false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customFormat="false" ht="12.75" hidden="false" customHeight="true" outlineLevel="0" collapsed="false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customFormat="false" ht="12.75" hidden="false" customHeight="true" outlineLevel="0" collapsed="false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customFormat="false" ht="12.75" hidden="false" customHeight="true" outlineLevel="0" collapsed="false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customFormat="false" ht="12.75" hidden="false" customHeight="true" outlineLevel="0" collapsed="false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customFormat="false" ht="12.75" hidden="false" customHeight="true" outlineLevel="0" collapsed="false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customFormat="false" ht="12.75" hidden="false" customHeight="true" outlineLevel="0" collapsed="false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customFormat="false" ht="12.75" hidden="false" customHeight="true" outlineLevel="0" collapsed="false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customFormat="false" ht="12.75" hidden="false" customHeight="true" outlineLevel="0" collapsed="false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customFormat="false" ht="12.75" hidden="false" customHeight="true" outlineLevel="0" collapsed="false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customFormat="false" ht="12.75" hidden="false" customHeight="true" outlineLevel="0" collapsed="false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customFormat="false" ht="12.75" hidden="false" customHeight="true" outlineLevel="0" collapsed="false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customFormat="false" ht="12.75" hidden="false" customHeight="true" outlineLevel="0" collapsed="false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customFormat="false" ht="12.75" hidden="false" customHeight="true" outlineLevel="0" collapsed="false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customFormat="false" ht="12.75" hidden="false" customHeight="true" outlineLevel="0" collapsed="false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customFormat="false" ht="12.75" hidden="false" customHeight="true" outlineLevel="0" collapsed="false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customFormat="false" ht="12.75" hidden="false" customHeight="true" outlineLevel="0" collapsed="false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customFormat="false" ht="12.75" hidden="false" customHeight="true" outlineLevel="0" collapsed="false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customFormat="false" ht="12.75" hidden="false" customHeight="true" outlineLevel="0" collapsed="false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customFormat="false" ht="12.75" hidden="false" customHeight="true" outlineLevel="0" collapsed="false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customFormat="false" ht="12.75" hidden="false" customHeight="true" outlineLevel="0" collapsed="false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customFormat="false" ht="12.75" hidden="false" customHeight="true" outlineLevel="0" collapsed="false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customFormat="false" ht="12.75" hidden="false" customHeight="true" outlineLevel="0" collapsed="false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customFormat="false" ht="12.75" hidden="false" customHeight="true" outlineLevel="0" collapsed="false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customFormat="false" ht="12.75" hidden="false" customHeight="true" outlineLevel="0" collapsed="false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customFormat="false" ht="12.75" hidden="false" customHeight="true" outlineLevel="0" collapsed="false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customFormat="false" ht="12.75" hidden="false" customHeight="true" outlineLevel="0" collapsed="false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customFormat="false" ht="12.75" hidden="false" customHeight="true" outlineLevel="0" collapsed="false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customFormat="false" ht="12.75" hidden="false" customHeight="true" outlineLevel="0" collapsed="false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customFormat="false" ht="12.75" hidden="false" customHeight="true" outlineLevel="0" collapsed="false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customFormat="false" ht="12.75" hidden="false" customHeight="true" outlineLevel="0" collapsed="false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customFormat="false" ht="12.75" hidden="false" customHeight="true" outlineLevel="0" collapsed="false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customFormat="false" ht="12.75" hidden="false" customHeight="true" outlineLevel="0" collapsed="false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customFormat="false" ht="12.75" hidden="false" customHeight="true" outlineLevel="0" collapsed="false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customFormat="false" ht="12.75" hidden="false" customHeight="true" outlineLevel="0" collapsed="false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customFormat="false" ht="12.75" hidden="false" customHeight="true" outlineLevel="0" collapsed="false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customFormat="false" ht="12.75" hidden="false" customHeight="true" outlineLevel="0" collapsed="false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customFormat="false" ht="12.75" hidden="false" customHeight="true" outlineLevel="0" collapsed="false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customFormat="false" ht="12.75" hidden="false" customHeight="true" outlineLevel="0" collapsed="false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customFormat="false" ht="12.75" hidden="false" customHeight="true" outlineLevel="0" collapsed="false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customFormat="false" ht="12.75" hidden="false" customHeight="true" outlineLevel="0" collapsed="false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customFormat="false" ht="12.75" hidden="false" customHeight="true" outlineLevel="0" collapsed="false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customFormat="false" ht="12.75" hidden="false" customHeight="true" outlineLevel="0" collapsed="false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customFormat="false" ht="12.75" hidden="false" customHeight="true" outlineLevel="0" collapsed="false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customFormat="false" ht="12.75" hidden="false" customHeight="true" outlineLevel="0" collapsed="false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customFormat="false" ht="12.75" hidden="false" customHeight="true" outlineLevel="0" collapsed="false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customFormat="false" ht="12.75" hidden="false" customHeight="true" outlineLevel="0" collapsed="false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customFormat="false" ht="12.75" hidden="false" customHeight="true" outlineLevel="0" collapsed="false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customFormat="false" ht="12.75" hidden="false" customHeight="true" outlineLevel="0" collapsed="false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customFormat="false" ht="12.75" hidden="false" customHeight="true" outlineLevel="0" collapsed="false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customFormat="false" ht="12.75" hidden="false" customHeight="true" outlineLevel="0" collapsed="false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customFormat="false" ht="12.75" hidden="false" customHeight="true" outlineLevel="0" collapsed="false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customFormat="false" ht="12.75" hidden="false" customHeight="true" outlineLevel="0" collapsed="false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customFormat="false" ht="12.75" hidden="false" customHeight="true" outlineLevel="0" collapsed="false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customFormat="false" ht="12.75" hidden="false" customHeight="true" outlineLevel="0" collapsed="false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customFormat="false" ht="12.75" hidden="false" customHeight="true" outlineLevel="0" collapsed="false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customFormat="false" ht="12.75" hidden="false" customHeight="true" outlineLevel="0" collapsed="false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customFormat="false" ht="12.75" hidden="false" customHeight="true" outlineLevel="0" collapsed="false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customFormat="false" ht="12.75" hidden="false" customHeight="true" outlineLevel="0" collapsed="false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customFormat="false" ht="12.75" hidden="false" customHeight="true" outlineLevel="0" collapsed="false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customFormat="false" ht="12.75" hidden="false" customHeight="true" outlineLevel="0" collapsed="false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customFormat="false" ht="12.75" hidden="false" customHeight="true" outlineLevel="0" collapsed="false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customFormat="false" ht="12.75" hidden="false" customHeight="true" outlineLevel="0" collapsed="false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customFormat="false" ht="12.75" hidden="false" customHeight="true" outlineLevel="0" collapsed="false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customFormat="false" ht="12.75" hidden="false" customHeight="true" outlineLevel="0" collapsed="false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customFormat="false" ht="12.75" hidden="false" customHeight="true" outlineLevel="0" collapsed="false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customFormat="false" ht="12.75" hidden="false" customHeight="true" outlineLevel="0" collapsed="false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customFormat="false" ht="12.75" hidden="false" customHeight="true" outlineLevel="0" collapsed="false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customFormat="false" ht="12.75" hidden="false" customHeight="true" outlineLevel="0" collapsed="false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customFormat="false" ht="12.75" hidden="false" customHeight="true" outlineLevel="0" collapsed="false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customFormat="false" ht="12.75" hidden="false" customHeight="true" outlineLevel="0" collapsed="false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customFormat="false" ht="12.75" hidden="false" customHeight="true" outlineLevel="0" collapsed="false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customFormat="false" ht="12.75" hidden="false" customHeight="true" outlineLevel="0" collapsed="false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customFormat="false" ht="12.75" hidden="false" customHeight="true" outlineLevel="0" collapsed="false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customFormat="false" ht="12.75" hidden="false" customHeight="true" outlineLevel="0" collapsed="false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customFormat="false" ht="12.75" hidden="false" customHeight="true" outlineLevel="0" collapsed="false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customFormat="false" ht="12.75" hidden="false" customHeight="true" outlineLevel="0" collapsed="false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customFormat="false" ht="12.75" hidden="false" customHeight="true" outlineLevel="0" collapsed="false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customFormat="false" ht="12.75" hidden="false" customHeight="true" outlineLevel="0" collapsed="false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customFormat="false" ht="12.75" hidden="false" customHeight="true" outlineLevel="0" collapsed="false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customFormat="false" ht="12.75" hidden="false" customHeight="true" outlineLevel="0" collapsed="false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customFormat="false" ht="12.75" hidden="false" customHeight="true" outlineLevel="0" collapsed="false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customFormat="false" ht="12.75" hidden="false" customHeight="true" outlineLevel="0" collapsed="false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customFormat="false" ht="12.75" hidden="false" customHeight="true" outlineLevel="0" collapsed="false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customFormat="false" ht="12.75" hidden="false" customHeight="true" outlineLevel="0" collapsed="false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customFormat="false" ht="12.75" hidden="false" customHeight="true" outlineLevel="0" collapsed="false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customFormat="false" ht="12.75" hidden="false" customHeight="true" outlineLevel="0" collapsed="false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customFormat="false" ht="12.75" hidden="false" customHeight="true" outlineLevel="0" collapsed="false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customFormat="false" ht="12.75" hidden="false" customHeight="true" outlineLevel="0" collapsed="false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customFormat="false" ht="12.75" hidden="false" customHeight="true" outlineLevel="0" collapsed="false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customFormat="false" ht="12.75" hidden="false" customHeight="true" outlineLevel="0" collapsed="false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customFormat="false" ht="12.75" hidden="false" customHeight="true" outlineLevel="0" collapsed="false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customFormat="false" ht="12.75" hidden="false" customHeight="true" outlineLevel="0" collapsed="false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customFormat="false" ht="12.75" hidden="false" customHeight="true" outlineLevel="0" collapsed="false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customFormat="false" ht="12.75" hidden="false" customHeight="true" outlineLevel="0" collapsed="false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customFormat="false" ht="12.75" hidden="false" customHeight="true" outlineLevel="0" collapsed="false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customFormat="false" ht="12.75" hidden="false" customHeight="true" outlineLevel="0" collapsed="false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customFormat="false" ht="12.75" hidden="false" customHeight="true" outlineLevel="0" collapsed="false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customFormat="false" ht="12.75" hidden="false" customHeight="true" outlineLevel="0" collapsed="false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customFormat="false" ht="12.75" hidden="false" customHeight="true" outlineLevel="0" collapsed="false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customFormat="false" ht="12.75" hidden="false" customHeight="true" outlineLevel="0" collapsed="false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customFormat="false" ht="12.75" hidden="false" customHeight="true" outlineLevel="0" collapsed="false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customFormat="false" ht="12.75" hidden="false" customHeight="true" outlineLevel="0" collapsed="false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customFormat="false" ht="12.75" hidden="false" customHeight="true" outlineLevel="0" collapsed="false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customFormat="false" ht="12.75" hidden="false" customHeight="true" outlineLevel="0" collapsed="false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customFormat="false" ht="12.75" hidden="false" customHeight="true" outlineLevel="0" collapsed="false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customFormat="false" ht="12.75" hidden="false" customHeight="true" outlineLevel="0" collapsed="false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customFormat="false" ht="12.75" hidden="false" customHeight="true" outlineLevel="0" collapsed="false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customFormat="false" ht="12.75" hidden="false" customHeight="true" outlineLevel="0" collapsed="false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customFormat="false" ht="12.75" hidden="false" customHeight="true" outlineLevel="0" collapsed="false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customFormat="false" ht="12.75" hidden="false" customHeight="true" outlineLevel="0" collapsed="false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customFormat="false" ht="12.75" hidden="false" customHeight="true" outlineLevel="0" collapsed="false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customFormat="false" ht="12.75" hidden="false" customHeight="true" outlineLevel="0" collapsed="false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customFormat="false" ht="12.75" hidden="false" customHeight="true" outlineLevel="0" collapsed="false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customFormat="false" ht="12.75" hidden="false" customHeight="true" outlineLevel="0" collapsed="false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customFormat="false" ht="12.75" hidden="false" customHeight="true" outlineLevel="0" collapsed="false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customFormat="false" ht="12.75" hidden="false" customHeight="true" outlineLevel="0" collapsed="false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customFormat="false" ht="12.75" hidden="false" customHeight="true" outlineLevel="0" collapsed="false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customFormat="false" ht="12.75" hidden="false" customHeight="true" outlineLevel="0" collapsed="false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customFormat="false" ht="12.75" hidden="false" customHeight="true" outlineLevel="0" collapsed="false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customFormat="false" ht="12.75" hidden="false" customHeight="true" outlineLevel="0" collapsed="false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customFormat="false" ht="12.75" hidden="false" customHeight="true" outlineLevel="0" collapsed="false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customFormat="false" ht="12.75" hidden="false" customHeight="true" outlineLevel="0" collapsed="false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customFormat="false" ht="12.75" hidden="false" customHeight="true" outlineLevel="0" collapsed="false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customFormat="false" ht="12.75" hidden="false" customHeight="true" outlineLevel="0" collapsed="false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customFormat="false" ht="12.75" hidden="false" customHeight="true" outlineLevel="0" collapsed="false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customFormat="false" ht="12.75" hidden="false" customHeight="true" outlineLevel="0" collapsed="false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customFormat="false" ht="12.75" hidden="false" customHeight="true" outlineLevel="0" collapsed="false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customFormat="false" ht="12.75" hidden="false" customHeight="true" outlineLevel="0" collapsed="false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customFormat="false" ht="12.75" hidden="false" customHeight="true" outlineLevel="0" collapsed="false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customFormat="false" ht="12.75" hidden="false" customHeight="true" outlineLevel="0" collapsed="false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customFormat="false" ht="12.75" hidden="false" customHeight="true" outlineLevel="0" collapsed="false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customFormat="false" ht="12.75" hidden="false" customHeight="true" outlineLevel="0" collapsed="false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customFormat="false" ht="12.75" hidden="false" customHeight="true" outlineLevel="0" collapsed="false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customFormat="false" ht="12.75" hidden="false" customHeight="true" outlineLevel="0" collapsed="false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customFormat="false" ht="12.75" hidden="false" customHeight="true" outlineLevel="0" collapsed="false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customFormat="false" ht="12.75" hidden="false" customHeight="true" outlineLevel="0" collapsed="false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customFormat="false" ht="12.75" hidden="false" customHeight="true" outlineLevel="0" collapsed="false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customFormat="false" ht="12.75" hidden="false" customHeight="true" outlineLevel="0" collapsed="false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customFormat="false" ht="12.75" hidden="false" customHeight="true" outlineLevel="0" collapsed="false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customFormat="false" ht="12.75" hidden="false" customHeight="true" outlineLevel="0" collapsed="false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customFormat="false" ht="12.75" hidden="false" customHeight="true" outlineLevel="0" collapsed="false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customFormat="false" ht="12.75" hidden="false" customHeight="true" outlineLevel="0" collapsed="false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customFormat="false" ht="12.75" hidden="false" customHeight="true" outlineLevel="0" collapsed="false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customFormat="false" ht="12.75" hidden="false" customHeight="true" outlineLevel="0" collapsed="false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customFormat="false" ht="12.75" hidden="false" customHeight="true" outlineLevel="0" collapsed="false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customFormat="false" ht="12.75" hidden="false" customHeight="true" outlineLevel="0" collapsed="false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customFormat="false" ht="12.75" hidden="false" customHeight="true" outlineLevel="0" collapsed="false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customFormat="false" ht="12.75" hidden="false" customHeight="true" outlineLevel="0" collapsed="false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customFormat="false" ht="12.75" hidden="false" customHeight="true" outlineLevel="0" collapsed="false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customFormat="false" ht="12.75" hidden="false" customHeight="true" outlineLevel="0" collapsed="false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customFormat="false" ht="12.75" hidden="false" customHeight="true" outlineLevel="0" collapsed="false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customFormat="false" ht="12.75" hidden="false" customHeight="true" outlineLevel="0" collapsed="false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customFormat="false" ht="12.75" hidden="false" customHeight="true" outlineLevel="0" collapsed="false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customFormat="false" ht="12.75" hidden="false" customHeight="true" outlineLevel="0" collapsed="false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customFormat="false" ht="12.75" hidden="false" customHeight="true" outlineLevel="0" collapsed="false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customFormat="false" ht="12.75" hidden="false" customHeight="true" outlineLevel="0" collapsed="false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customFormat="false" ht="12.75" hidden="false" customHeight="true" outlineLevel="0" collapsed="false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customFormat="false" ht="12.75" hidden="false" customHeight="true" outlineLevel="0" collapsed="false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customFormat="false" ht="12.75" hidden="false" customHeight="true" outlineLevel="0" collapsed="false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customFormat="false" ht="12.75" hidden="false" customHeight="true" outlineLevel="0" collapsed="false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customFormat="false" ht="12.75" hidden="false" customHeight="true" outlineLevel="0" collapsed="false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customFormat="false" ht="12.75" hidden="false" customHeight="true" outlineLevel="0" collapsed="false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customFormat="false" ht="12.75" hidden="false" customHeight="true" outlineLevel="0" collapsed="false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customFormat="false" ht="12.75" hidden="false" customHeight="true" outlineLevel="0" collapsed="false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customFormat="false" ht="12.75" hidden="false" customHeight="true" outlineLevel="0" collapsed="false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customFormat="false" ht="12.75" hidden="false" customHeight="true" outlineLevel="0" collapsed="false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customFormat="false" ht="12.75" hidden="false" customHeight="true" outlineLevel="0" collapsed="false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customFormat="false" ht="12.75" hidden="false" customHeight="true" outlineLevel="0" collapsed="false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customFormat="false" ht="12.75" hidden="false" customHeight="true" outlineLevel="0" collapsed="false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customFormat="false" ht="12.75" hidden="false" customHeight="true" outlineLevel="0" collapsed="false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customFormat="false" ht="12.75" hidden="false" customHeight="true" outlineLevel="0" collapsed="false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customFormat="false" ht="12.75" hidden="false" customHeight="true" outlineLevel="0" collapsed="false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customFormat="false" ht="12.75" hidden="false" customHeight="true" outlineLevel="0" collapsed="false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customFormat="false" ht="12.75" hidden="false" customHeight="true" outlineLevel="0" collapsed="false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customFormat="false" ht="12.75" hidden="false" customHeight="true" outlineLevel="0" collapsed="false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customFormat="false" ht="12.75" hidden="false" customHeight="true" outlineLevel="0" collapsed="false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customFormat="false" ht="12.75" hidden="false" customHeight="true" outlineLevel="0" collapsed="false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customFormat="false" ht="12.75" hidden="false" customHeight="true" outlineLevel="0" collapsed="false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customFormat="false" ht="12.75" hidden="false" customHeight="true" outlineLevel="0" collapsed="false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customFormat="false" ht="12.75" hidden="false" customHeight="true" outlineLevel="0" collapsed="false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customFormat="false" ht="12.75" hidden="false" customHeight="true" outlineLevel="0" collapsed="false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customFormat="false" ht="12.75" hidden="false" customHeight="true" outlineLevel="0" collapsed="false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customFormat="false" ht="12.75" hidden="false" customHeight="true" outlineLevel="0" collapsed="false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customFormat="false" ht="12.75" hidden="false" customHeight="true" outlineLevel="0" collapsed="false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customFormat="false" ht="12.75" hidden="false" customHeight="true" outlineLevel="0" collapsed="false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customFormat="false" ht="12.75" hidden="false" customHeight="true" outlineLevel="0" collapsed="false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customFormat="false" ht="12.75" hidden="false" customHeight="true" outlineLevel="0" collapsed="false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customFormat="false" ht="12.75" hidden="false" customHeight="true" outlineLevel="0" collapsed="false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customFormat="false" ht="12.75" hidden="false" customHeight="true" outlineLevel="0" collapsed="false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customFormat="false" ht="12.75" hidden="false" customHeight="true" outlineLevel="0" collapsed="false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customFormat="false" ht="12.75" hidden="false" customHeight="true" outlineLevel="0" collapsed="false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customFormat="false" ht="12.75" hidden="false" customHeight="true" outlineLevel="0" collapsed="false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customFormat="false" ht="12.75" hidden="false" customHeight="true" outlineLevel="0" collapsed="false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customFormat="false" ht="12.75" hidden="false" customHeight="true" outlineLevel="0" collapsed="false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customFormat="false" ht="12.75" hidden="false" customHeight="true" outlineLevel="0" collapsed="false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customFormat="false" ht="12.75" hidden="false" customHeight="true" outlineLevel="0" collapsed="false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customFormat="false" ht="12.75" hidden="false" customHeight="true" outlineLevel="0" collapsed="false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customFormat="false" ht="12.75" hidden="false" customHeight="true" outlineLevel="0" collapsed="false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customFormat="false" ht="12.75" hidden="false" customHeight="true" outlineLevel="0" collapsed="false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customFormat="false" ht="12.75" hidden="false" customHeight="true" outlineLevel="0" collapsed="false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customFormat="false" ht="12.75" hidden="false" customHeight="true" outlineLevel="0" collapsed="false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customFormat="false" ht="12.75" hidden="false" customHeight="true" outlineLevel="0" collapsed="false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customFormat="false" ht="12.75" hidden="false" customHeight="true" outlineLevel="0" collapsed="false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customFormat="false" ht="12.75" hidden="false" customHeight="true" outlineLevel="0" collapsed="false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customFormat="false" ht="12.75" hidden="false" customHeight="true" outlineLevel="0" collapsed="false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customFormat="false" ht="12.75" hidden="false" customHeight="true" outlineLevel="0" collapsed="false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customFormat="false" ht="12.75" hidden="false" customHeight="true" outlineLevel="0" collapsed="false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customFormat="false" ht="12.75" hidden="false" customHeight="true" outlineLevel="0" collapsed="false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customFormat="false" ht="12.75" hidden="false" customHeight="true" outlineLevel="0" collapsed="false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customFormat="false" ht="12.75" hidden="false" customHeight="true" outlineLevel="0" collapsed="false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customFormat="false" ht="12.75" hidden="false" customHeight="true" outlineLevel="0" collapsed="false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customFormat="false" ht="12.75" hidden="false" customHeight="true" outlineLevel="0" collapsed="false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customFormat="false" ht="12.75" hidden="false" customHeight="true" outlineLevel="0" collapsed="false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customFormat="false" ht="12.75" hidden="false" customHeight="true" outlineLevel="0" collapsed="false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customFormat="false" ht="12.75" hidden="false" customHeight="true" outlineLevel="0" collapsed="false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customFormat="false" ht="12.75" hidden="false" customHeight="true" outlineLevel="0" collapsed="false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customFormat="false" ht="12.75" hidden="false" customHeight="true" outlineLevel="0" collapsed="false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customFormat="false" ht="12.75" hidden="false" customHeight="true" outlineLevel="0" collapsed="false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customFormat="false" ht="12.75" hidden="false" customHeight="true" outlineLevel="0" collapsed="false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customFormat="false" ht="12.75" hidden="false" customHeight="true" outlineLevel="0" collapsed="false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customFormat="false" ht="12.75" hidden="false" customHeight="true" outlineLevel="0" collapsed="false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customFormat="false" ht="12.75" hidden="false" customHeight="true" outlineLevel="0" collapsed="false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customFormat="false" ht="12.75" hidden="false" customHeight="true" outlineLevel="0" collapsed="false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customFormat="false" ht="12.75" hidden="false" customHeight="true" outlineLevel="0" collapsed="false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customFormat="false" ht="12.75" hidden="false" customHeight="true" outlineLevel="0" collapsed="false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customFormat="false" ht="12.75" hidden="false" customHeight="true" outlineLevel="0" collapsed="false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customFormat="false" ht="12.75" hidden="false" customHeight="true" outlineLevel="0" collapsed="false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customFormat="false" ht="12.75" hidden="false" customHeight="true" outlineLevel="0" collapsed="false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customFormat="false" ht="12.75" hidden="false" customHeight="true" outlineLevel="0" collapsed="false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customFormat="false" ht="12.75" hidden="false" customHeight="true" outlineLevel="0" collapsed="false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customFormat="false" ht="12.75" hidden="false" customHeight="true" outlineLevel="0" collapsed="false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customFormat="false" ht="12.75" hidden="false" customHeight="true" outlineLevel="0" collapsed="false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customFormat="false" ht="12.75" hidden="false" customHeight="true" outlineLevel="0" collapsed="false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customFormat="false" ht="12.75" hidden="false" customHeight="true" outlineLevel="0" collapsed="false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customFormat="false" ht="12.75" hidden="false" customHeight="true" outlineLevel="0" collapsed="false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customFormat="false" ht="12.75" hidden="false" customHeight="true" outlineLevel="0" collapsed="false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customFormat="false" ht="12.75" hidden="false" customHeight="true" outlineLevel="0" collapsed="false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customFormat="false" ht="12.75" hidden="false" customHeight="true" outlineLevel="0" collapsed="false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customFormat="false" ht="12.75" hidden="false" customHeight="true" outlineLevel="0" collapsed="false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customFormat="false" ht="12.75" hidden="false" customHeight="true" outlineLevel="0" collapsed="false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customFormat="false" ht="12.75" hidden="false" customHeight="true" outlineLevel="0" collapsed="false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customFormat="false" ht="12.75" hidden="false" customHeight="true" outlineLevel="0" collapsed="false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customFormat="false" ht="12.75" hidden="false" customHeight="true" outlineLevel="0" collapsed="false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customFormat="false" ht="12.75" hidden="false" customHeight="true" outlineLevel="0" collapsed="false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customFormat="false" ht="12.75" hidden="false" customHeight="true" outlineLevel="0" collapsed="false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customFormat="false" ht="12.75" hidden="false" customHeight="true" outlineLevel="0" collapsed="false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customFormat="false" ht="12.75" hidden="false" customHeight="true" outlineLevel="0" collapsed="false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customFormat="false" ht="12.75" hidden="false" customHeight="true" outlineLevel="0" collapsed="false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customFormat="false" ht="12.75" hidden="false" customHeight="true" outlineLevel="0" collapsed="false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customFormat="false" ht="12.75" hidden="false" customHeight="true" outlineLevel="0" collapsed="false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customFormat="false" ht="12.75" hidden="false" customHeight="true" outlineLevel="0" collapsed="false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customFormat="false" ht="12.75" hidden="false" customHeight="true" outlineLevel="0" collapsed="false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customFormat="false" ht="12.75" hidden="false" customHeight="true" outlineLevel="0" collapsed="false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customFormat="false" ht="12.75" hidden="false" customHeight="true" outlineLevel="0" collapsed="false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customFormat="false" ht="12.75" hidden="false" customHeight="true" outlineLevel="0" collapsed="false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customFormat="false" ht="12.75" hidden="false" customHeight="true" outlineLevel="0" collapsed="false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customFormat="false" ht="12.75" hidden="false" customHeight="true" outlineLevel="0" collapsed="false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customFormat="false" ht="12.75" hidden="false" customHeight="true" outlineLevel="0" collapsed="false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customFormat="false" ht="12.75" hidden="false" customHeight="true" outlineLevel="0" collapsed="false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customFormat="false" ht="12.75" hidden="false" customHeight="true" outlineLevel="0" collapsed="false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customFormat="false" ht="12.75" hidden="false" customHeight="true" outlineLevel="0" collapsed="false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customFormat="false" ht="12.75" hidden="false" customHeight="true" outlineLevel="0" collapsed="false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customFormat="false" ht="12.75" hidden="false" customHeight="true" outlineLevel="0" collapsed="false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customFormat="false" ht="12.75" hidden="false" customHeight="true" outlineLevel="0" collapsed="false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customFormat="false" ht="12.75" hidden="false" customHeight="true" outlineLevel="0" collapsed="false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customFormat="false" ht="12.75" hidden="false" customHeight="true" outlineLevel="0" collapsed="false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customFormat="false" ht="12.75" hidden="false" customHeight="true" outlineLevel="0" collapsed="false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customFormat="false" ht="12.75" hidden="false" customHeight="true" outlineLevel="0" collapsed="false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customFormat="false" ht="12.75" hidden="false" customHeight="true" outlineLevel="0" collapsed="false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customFormat="false" ht="12.75" hidden="false" customHeight="true" outlineLevel="0" collapsed="false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customFormat="false" ht="12.75" hidden="false" customHeight="true" outlineLevel="0" collapsed="false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customFormat="false" ht="12.75" hidden="false" customHeight="true" outlineLevel="0" collapsed="false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customFormat="false" ht="12.75" hidden="false" customHeight="true" outlineLevel="0" collapsed="false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customFormat="false" ht="12.75" hidden="false" customHeight="true" outlineLevel="0" collapsed="false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customFormat="false" ht="12.75" hidden="false" customHeight="true" outlineLevel="0" collapsed="false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customFormat="false" ht="12.75" hidden="false" customHeight="true" outlineLevel="0" collapsed="false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customFormat="false" ht="12.75" hidden="false" customHeight="true" outlineLevel="0" collapsed="false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customFormat="false" ht="12.75" hidden="false" customHeight="true" outlineLevel="0" collapsed="false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customFormat="false" ht="12.75" hidden="false" customHeight="true" outlineLevel="0" collapsed="false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customFormat="false" ht="12.75" hidden="false" customHeight="true" outlineLevel="0" collapsed="false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customFormat="false" ht="12.75" hidden="false" customHeight="true" outlineLevel="0" collapsed="false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customFormat="false" ht="12.75" hidden="false" customHeight="true" outlineLevel="0" collapsed="false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customFormat="false" ht="12.75" hidden="false" customHeight="true" outlineLevel="0" collapsed="false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customFormat="false" ht="12.75" hidden="false" customHeight="true" outlineLevel="0" collapsed="false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customFormat="false" ht="12.75" hidden="false" customHeight="true" outlineLevel="0" collapsed="false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customFormat="false" ht="12.75" hidden="false" customHeight="true" outlineLevel="0" collapsed="false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customFormat="false" ht="12.75" hidden="false" customHeight="true" outlineLevel="0" collapsed="false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customFormat="false" ht="12.75" hidden="false" customHeight="true" outlineLevel="0" collapsed="false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customFormat="false" ht="12.75" hidden="false" customHeight="true" outlineLevel="0" collapsed="false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customFormat="false" ht="12.75" hidden="false" customHeight="true" outlineLevel="0" collapsed="false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customFormat="false" ht="12.75" hidden="false" customHeight="true" outlineLevel="0" collapsed="false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customFormat="false" ht="12.75" hidden="false" customHeight="true" outlineLevel="0" collapsed="false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customFormat="false" ht="12.75" hidden="false" customHeight="true" outlineLevel="0" collapsed="false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customFormat="false" ht="12.75" hidden="false" customHeight="true" outlineLevel="0" collapsed="false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customFormat="false" ht="12.75" hidden="false" customHeight="true" outlineLevel="0" collapsed="false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customFormat="false" ht="12.75" hidden="false" customHeight="true" outlineLevel="0" collapsed="false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customFormat="false" ht="12.75" hidden="false" customHeight="true" outlineLevel="0" collapsed="false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customFormat="false" ht="12.75" hidden="false" customHeight="true" outlineLevel="0" collapsed="false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customFormat="false" ht="12.75" hidden="false" customHeight="true" outlineLevel="0" collapsed="false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customFormat="false" ht="12.75" hidden="false" customHeight="true" outlineLevel="0" collapsed="false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customFormat="false" ht="12.75" hidden="false" customHeight="true" outlineLevel="0" collapsed="false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customFormat="false" ht="12.75" hidden="false" customHeight="true" outlineLevel="0" collapsed="false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customFormat="false" ht="12.75" hidden="false" customHeight="true" outlineLevel="0" collapsed="false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customFormat="false" ht="12.75" hidden="false" customHeight="true" outlineLevel="0" collapsed="false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customFormat="false" ht="12.75" hidden="false" customHeight="true" outlineLevel="0" collapsed="false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customFormat="false" ht="12.75" hidden="false" customHeight="true" outlineLevel="0" collapsed="false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customFormat="false" ht="12.75" hidden="false" customHeight="true" outlineLevel="0" collapsed="false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customFormat="false" ht="12.75" hidden="false" customHeight="true" outlineLevel="0" collapsed="false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customFormat="false" ht="12.75" hidden="false" customHeight="true" outlineLevel="0" collapsed="false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customFormat="false" ht="12.75" hidden="false" customHeight="true" outlineLevel="0" collapsed="false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customFormat="false" ht="12.75" hidden="false" customHeight="true" outlineLevel="0" collapsed="false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customFormat="false" ht="12.75" hidden="false" customHeight="true" outlineLevel="0" collapsed="false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customFormat="false" ht="12.75" hidden="false" customHeight="true" outlineLevel="0" collapsed="false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customFormat="false" ht="12.75" hidden="false" customHeight="true" outlineLevel="0" collapsed="false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customFormat="false" ht="12.75" hidden="false" customHeight="true" outlineLevel="0" collapsed="false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customFormat="false" ht="12.75" hidden="false" customHeight="true" outlineLevel="0" collapsed="false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customFormat="false" ht="12.75" hidden="false" customHeight="true" outlineLevel="0" collapsed="false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customFormat="false" ht="12.75" hidden="false" customHeight="true" outlineLevel="0" collapsed="false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customFormat="false" ht="12.75" hidden="false" customHeight="true" outlineLevel="0" collapsed="false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customFormat="false" ht="12.75" hidden="false" customHeight="true" outlineLevel="0" collapsed="false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customFormat="false" ht="12.75" hidden="false" customHeight="true" outlineLevel="0" collapsed="false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customFormat="false" ht="12.75" hidden="false" customHeight="true" outlineLevel="0" collapsed="false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customFormat="false" ht="12.75" hidden="false" customHeight="true" outlineLevel="0" collapsed="false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customFormat="false" ht="12.75" hidden="false" customHeight="true" outlineLevel="0" collapsed="false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customFormat="false" ht="12.75" hidden="false" customHeight="true" outlineLevel="0" collapsed="false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customFormat="false" ht="12.75" hidden="false" customHeight="true" outlineLevel="0" collapsed="false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customFormat="false" ht="12.75" hidden="false" customHeight="true" outlineLevel="0" collapsed="false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customFormat="false" ht="12.75" hidden="false" customHeight="true" outlineLevel="0" collapsed="false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customFormat="false" ht="12.75" hidden="false" customHeight="true" outlineLevel="0" collapsed="false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customFormat="false" ht="12.75" hidden="false" customHeight="true" outlineLevel="0" collapsed="false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customFormat="false" ht="12.75" hidden="false" customHeight="true" outlineLevel="0" collapsed="false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customFormat="false" ht="12.75" hidden="false" customHeight="true" outlineLevel="0" collapsed="false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customFormat="false" ht="12.75" hidden="false" customHeight="true" outlineLevel="0" collapsed="false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customFormat="false" ht="12.75" hidden="false" customHeight="true" outlineLevel="0" collapsed="false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customFormat="false" ht="12.75" hidden="false" customHeight="true" outlineLevel="0" collapsed="false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customFormat="false" ht="12.75" hidden="false" customHeight="true" outlineLevel="0" collapsed="false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customFormat="false" ht="12.75" hidden="false" customHeight="true" outlineLevel="0" collapsed="false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customFormat="false" ht="12.75" hidden="false" customHeight="true" outlineLevel="0" collapsed="false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customFormat="false" ht="12.75" hidden="false" customHeight="true" outlineLevel="0" collapsed="false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customFormat="false" ht="12.75" hidden="false" customHeight="true" outlineLevel="0" collapsed="false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customFormat="false" ht="12.75" hidden="false" customHeight="true" outlineLevel="0" collapsed="false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customFormat="false" ht="12.75" hidden="false" customHeight="true" outlineLevel="0" collapsed="false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customFormat="false" ht="12.75" hidden="false" customHeight="true" outlineLevel="0" collapsed="false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customFormat="false" ht="12.75" hidden="false" customHeight="true" outlineLevel="0" collapsed="false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customFormat="false" ht="12.75" hidden="false" customHeight="true" outlineLevel="0" collapsed="false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customFormat="false" ht="12.75" hidden="false" customHeight="true" outlineLevel="0" collapsed="false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customFormat="false" ht="12.75" hidden="false" customHeight="true" outlineLevel="0" collapsed="false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customFormat="false" ht="12.75" hidden="false" customHeight="true" outlineLevel="0" collapsed="false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customFormat="false" ht="12.75" hidden="false" customHeight="true" outlineLevel="0" collapsed="false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customFormat="false" ht="12.75" hidden="false" customHeight="true" outlineLevel="0" collapsed="false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customFormat="false" ht="12.75" hidden="false" customHeight="true" outlineLevel="0" collapsed="false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customFormat="false" ht="12.75" hidden="false" customHeight="true" outlineLevel="0" collapsed="false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customFormat="false" ht="12.75" hidden="false" customHeight="true" outlineLevel="0" collapsed="false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customFormat="false" ht="12.75" hidden="false" customHeight="true" outlineLevel="0" collapsed="false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customFormat="false" ht="12.75" hidden="false" customHeight="true" outlineLevel="0" collapsed="false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customFormat="false" ht="12.75" hidden="false" customHeight="true" outlineLevel="0" collapsed="false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customFormat="false" ht="12.75" hidden="false" customHeight="true" outlineLevel="0" collapsed="false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customFormat="false" ht="12.75" hidden="false" customHeight="true" outlineLevel="0" collapsed="false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customFormat="false" ht="12.75" hidden="false" customHeight="true" outlineLevel="0" collapsed="false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customFormat="false" ht="12.75" hidden="false" customHeight="true" outlineLevel="0" collapsed="false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customFormat="false" ht="12.75" hidden="false" customHeight="true" outlineLevel="0" collapsed="false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customFormat="false" ht="12.75" hidden="false" customHeight="true" outlineLevel="0" collapsed="false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customFormat="false" ht="12.75" hidden="false" customHeight="true" outlineLevel="0" collapsed="false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customFormat="false" ht="12.75" hidden="false" customHeight="true" outlineLevel="0" collapsed="false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customFormat="false" ht="12.75" hidden="false" customHeight="true" outlineLevel="0" collapsed="false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customFormat="false" ht="12.75" hidden="false" customHeight="true" outlineLevel="0" collapsed="false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customFormat="false" ht="12.75" hidden="false" customHeight="true" outlineLevel="0" collapsed="false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customFormat="false" ht="12.75" hidden="false" customHeight="true" outlineLevel="0" collapsed="false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customFormat="false" ht="12.75" hidden="false" customHeight="true" outlineLevel="0" collapsed="false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customFormat="false" ht="12.75" hidden="false" customHeight="true" outlineLevel="0" collapsed="false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customFormat="false" ht="12.75" hidden="false" customHeight="true" outlineLevel="0" collapsed="false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customFormat="false" ht="12.75" hidden="false" customHeight="true" outlineLevel="0" collapsed="false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customFormat="false" ht="12.75" hidden="false" customHeight="true" outlineLevel="0" collapsed="false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customFormat="false" ht="12.75" hidden="false" customHeight="true" outlineLevel="0" collapsed="false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customFormat="false" ht="12.75" hidden="false" customHeight="true" outlineLevel="0" collapsed="false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customFormat="false" ht="12.75" hidden="false" customHeight="true" outlineLevel="0" collapsed="false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customFormat="false" ht="12.75" hidden="false" customHeight="true" outlineLevel="0" collapsed="false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customFormat="false" ht="12.75" hidden="false" customHeight="true" outlineLevel="0" collapsed="false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customFormat="false" ht="12.75" hidden="false" customHeight="true" outlineLevel="0" collapsed="false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customFormat="false" ht="12.75" hidden="false" customHeight="true" outlineLevel="0" collapsed="false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customFormat="false" ht="12.75" hidden="false" customHeight="true" outlineLevel="0" collapsed="false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customFormat="false" ht="12.75" hidden="false" customHeight="true" outlineLevel="0" collapsed="false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customFormat="false" ht="12.75" hidden="false" customHeight="true" outlineLevel="0" collapsed="false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customFormat="false" ht="12.75" hidden="false" customHeight="true" outlineLevel="0" collapsed="false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customFormat="false" ht="12.75" hidden="false" customHeight="true" outlineLevel="0" collapsed="false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customFormat="false" ht="12.75" hidden="false" customHeight="true" outlineLevel="0" collapsed="false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customFormat="false" ht="12.75" hidden="false" customHeight="true" outlineLevel="0" collapsed="false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customFormat="false" ht="12.75" hidden="false" customHeight="true" outlineLevel="0" collapsed="false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customFormat="false" ht="12.75" hidden="false" customHeight="true" outlineLevel="0" collapsed="false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customFormat="false" ht="12.75" hidden="false" customHeight="true" outlineLevel="0" collapsed="false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customFormat="false" ht="12.75" hidden="false" customHeight="true" outlineLevel="0" collapsed="false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customFormat="false" ht="12.75" hidden="false" customHeight="true" outlineLevel="0" collapsed="false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customFormat="false" ht="12.75" hidden="false" customHeight="true" outlineLevel="0" collapsed="false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customFormat="false" ht="12.75" hidden="false" customHeight="true" outlineLevel="0" collapsed="false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customFormat="false" ht="12.75" hidden="false" customHeight="true" outlineLevel="0" collapsed="false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customFormat="false" ht="12.75" hidden="false" customHeight="true" outlineLevel="0" collapsed="false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customFormat="false" ht="12.75" hidden="false" customHeight="true" outlineLevel="0" collapsed="false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customFormat="false" ht="12.75" hidden="false" customHeight="true" outlineLevel="0" collapsed="false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customFormat="false" ht="12.75" hidden="false" customHeight="true" outlineLevel="0" collapsed="false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customFormat="false" ht="12.75" hidden="false" customHeight="true" outlineLevel="0" collapsed="false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customFormat="false" ht="12.75" hidden="false" customHeight="true" outlineLevel="0" collapsed="false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customFormat="false" ht="12.75" hidden="false" customHeight="true" outlineLevel="0" collapsed="false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customFormat="false" ht="12.75" hidden="false" customHeight="true" outlineLevel="0" collapsed="false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customFormat="false" ht="12.75" hidden="false" customHeight="true" outlineLevel="0" collapsed="false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customFormat="false" ht="12.75" hidden="false" customHeight="true" outlineLevel="0" collapsed="false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customFormat="false" ht="12.75" hidden="false" customHeight="true" outlineLevel="0" collapsed="false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customFormat="false" ht="12.75" hidden="false" customHeight="true" outlineLevel="0" collapsed="false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customFormat="false" ht="12.75" hidden="false" customHeight="true" outlineLevel="0" collapsed="false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customFormat="false" ht="12.75" hidden="false" customHeight="true" outlineLevel="0" collapsed="false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customFormat="false" ht="12.75" hidden="false" customHeight="true" outlineLevel="0" collapsed="false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customFormat="false" ht="12.75" hidden="false" customHeight="true" outlineLevel="0" collapsed="false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customFormat="false" ht="12.75" hidden="false" customHeight="true" outlineLevel="0" collapsed="false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customFormat="false" ht="12.75" hidden="false" customHeight="true" outlineLevel="0" collapsed="false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customFormat="false" ht="12.75" hidden="false" customHeight="true" outlineLevel="0" collapsed="false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customFormat="false" ht="12.75" hidden="false" customHeight="true" outlineLevel="0" collapsed="false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customFormat="false" ht="12.75" hidden="false" customHeight="true" outlineLevel="0" collapsed="false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customFormat="false" ht="12.75" hidden="false" customHeight="true" outlineLevel="0" collapsed="false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customFormat="false" ht="12.75" hidden="false" customHeight="true" outlineLevel="0" collapsed="false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customFormat="false" ht="12.75" hidden="false" customHeight="true" outlineLevel="0" collapsed="false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customFormat="false" ht="12.75" hidden="false" customHeight="true" outlineLevel="0" collapsed="false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customFormat="false" ht="12.75" hidden="false" customHeight="true" outlineLevel="0" collapsed="false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customFormat="false" ht="12.75" hidden="false" customHeight="true" outlineLevel="0" collapsed="false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customFormat="false" ht="12.75" hidden="false" customHeight="true" outlineLevel="0" collapsed="false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customFormat="false" ht="12.75" hidden="false" customHeight="true" outlineLevel="0" collapsed="false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customFormat="false" ht="12.75" hidden="false" customHeight="true" outlineLevel="0" collapsed="false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customFormat="false" ht="12.75" hidden="false" customHeight="true" outlineLevel="0" collapsed="false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customFormat="false" ht="12.75" hidden="false" customHeight="true" outlineLevel="0" collapsed="false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customFormat="false" ht="12.75" hidden="false" customHeight="true" outlineLevel="0" collapsed="false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customFormat="false" ht="12.75" hidden="false" customHeight="true" outlineLevel="0" collapsed="false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customFormat="false" ht="12.75" hidden="false" customHeight="true" outlineLevel="0" collapsed="false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customFormat="false" ht="12.75" hidden="false" customHeight="true" outlineLevel="0" collapsed="false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customFormat="false" ht="12.75" hidden="false" customHeight="true" outlineLevel="0" collapsed="false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customFormat="false" ht="12.75" hidden="false" customHeight="true" outlineLevel="0" collapsed="false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customFormat="false" ht="12.75" hidden="false" customHeight="true" outlineLevel="0" collapsed="false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customFormat="false" ht="12.75" hidden="false" customHeight="true" outlineLevel="0" collapsed="false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customFormat="false" ht="12.75" hidden="false" customHeight="true" outlineLevel="0" collapsed="false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customFormat="false" ht="12.75" hidden="false" customHeight="true" outlineLevel="0" collapsed="false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customFormat="false" ht="12.75" hidden="false" customHeight="true" outlineLevel="0" collapsed="false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customFormat="false" ht="12.75" hidden="false" customHeight="true" outlineLevel="0" collapsed="false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customFormat="false" ht="12.75" hidden="false" customHeight="true" outlineLevel="0" collapsed="false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customFormat="false" ht="12.75" hidden="false" customHeight="true" outlineLevel="0" collapsed="false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customFormat="false" ht="12.75" hidden="false" customHeight="true" outlineLevel="0" collapsed="false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customFormat="false" ht="12.75" hidden="false" customHeight="true" outlineLevel="0" collapsed="false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customFormat="false" ht="12.75" hidden="false" customHeight="true" outlineLevel="0" collapsed="false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customFormat="false" ht="12.75" hidden="false" customHeight="true" outlineLevel="0" collapsed="false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customFormat="false" ht="12.75" hidden="false" customHeight="true" outlineLevel="0" collapsed="false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customFormat="false" ht="12.75" hidden="false" customHeight="true" outlineLevel="0" collapsed="false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customFormat="false" ht="12.75" hidden="false" customHeight="true" outlineLevel="0" collapsed="false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customFormat="false" ht="12.75" hidden="false" customHeight="true" outlineLevel="0" collapsed="false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customFormat="false" ht="12.75" hidden="false" customHeight="true" outlineLevel="0" collapsed="false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customFormat="false" ht="12.75" hidden="false" customHeight="true" outlineLevel="0" collapsed="false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customFormat="false" ht="12.75" hidden="false" customHeight="true" outlineLevel="0" collapsed="false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customFormat="false" ht="12.75" hidden="false" customHeight="true" outlineLevel="0" collapsed="false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customFormat="false" ht="12.75" hidden="false" customHeight="true" outlineLevel="0" collapsed="false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customFormat="false" ht="12.75" hidden="false" customHeight="true" outlineLevel="0" collapsed="false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customFormat="false" ht="12.75" hidden="false" customHeight="true" outlineLevel="0" collapsed="false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customFormat="false" ht="12.75" hidden="false" customHeight="true" outlineLevel="0" collapsed="false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customFormat="false" ht="12.75" hidden="false" customHeight="true" outlineLevel="0" collapsed="false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customFormat="false" ht="12.75" hidden="false" customHeight="true" outlineLevel="0" collapsed="false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customFormat="false" ht="12.75" hidden="false" customHeight="true" outlineLevel="0" collapsed="false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customFormat="false" ht="12.75" hidden="false" customHeight="true" outlineLevel="0" collapsed="false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customFormat="false" ht="12.75" hidden="false" customHeight="true" outlineLevel="0" collapsed="false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customFormat="false" ht="12.75" hidden="false" customHeight="true" outlineLevel="0" collapsed="false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customFormat="false" ht="12.75" hidden="false" customHeight="true" outlineLevel="0" collapsed="false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customFormat="false" ht="12.75" hidden="false" customHeight="true" outlineLevel="0" collapsed="false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customFormat="false" ht="12.75" hidden="false" customHeight="true" outlineLevel="0" collapsed="false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customFormat="false" ht="12.75" hidden="false" customHeight="true" outlineLevel="0" collapsed="false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customFormat="false" ht="12.75" hidden="false" customHeight="true" outlineLevel="0" collapsed="false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customFormat="false" ht="12.75" hidden="false" customHeight="true" outlineLevel="0" collapsed="false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customFormat="false" ht="12.75" hidden="false" customHeight="true" outlineLevel="0" collapsed="false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customFormat="false" ht="12.75" hidden="false" customHeight="true" outlineLevel="0" collapsed="false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customFormat="false" ht="12.75" hidden="false" customHeight="true" outlineLevel="0" collapsed="false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customFormat="false" ht="12.75" hidden="false" customHeight="true" outlineLevel="0" collapsed="false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customFormat="false" ht="12.75" hidden="false" customHeight="true" outlineLevel="0" collapsed="false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customFormat="false" ht="12.75" hidden="false" customHeight="true" outlineLevel="0" collapsed="false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customFormat="false" ht="12.75" hidden="false" customHeight="true" outlineLevel="0" collapsed="false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customFormat="false" ht="12.75" hidden="false" customHeight="true" outlineLevel="0" collapsed="false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customFormat="false" ht="12.75" hidden="false" customHeight="true" outlineLevel="0" collapsed="false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customFormat="false" ht="12.75" hidden="false" customHeight="true" outlineLevel="0" collapsed="false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customFormat="false" ht="12.75" hidden="false" customHeight="true" outlineLevel="0" collapsed="false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customFormat="false" ht="12.75" hidden="false" customHeight="true" outlineLevel="0" collapsed="false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customFormat="false" ht="12.75" hidden="false" customHeight="true" outlineLevel="0" collapsed="false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customFormat="false" ht="12.75" hidden="false" customHeight="true" outlineLevel="0" collapsed="false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customFormat="false" ht="12.75" hidden="false" customHeight="true" outlineLevel="0" collapsed="false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customFormat="false" ht="12.75" hidden="false" customHeight="true" outlineLevel="0" collapsed="false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customFormat="false" ht="12.75" hidden="false" customHeight="true" outlineLevel="0" collapsed="false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customFormat="false" ht="12.75" hidden="false" customHeight="true" outlineLevel="0" collapsed="false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customFormat="false" ht="12.75" hidden="false" customHeight="true" outlineLevel="0" collapsed="false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customFormat="false" ht="12.75" hidden="false" customHeight="true" outlineLevel="0" collapsed="false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customFormat="false" ht="12.75" hidden="false" customHeight="true" outlineLevel="0" collapsed="false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customFormat="false" ht="12.75" hidden="false" customHeight="true" outlineLevel="0" collapsed="false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customFormat="false" ht="12.75" hidden="false" customHeight="true" outlineLevel="0" collapsed="false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customFormat="false" ht="12.75" hidden="false" customHeight="true" outlineLevel="0" collapsed="false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customFormat="false" ht="12.75" hidden="false" customHeight="true" outlineLevel="0" collapsed="false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customFormat="false" ht="12.75" hidden="false" customHeight="true" outlineLevel="0" collapsed="false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customFormat="false" ht="12.75" hidden="false" customHeight="true" outlineLevel="0" collapsed="false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sheetProtection sheet="true" password="e8a6" objects="true" scenarios="true" selectUn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38.37"/>
    <col collapsed="false" customWidth="true" hidden="false" outlineLevel="0" max="2" min="2" style="0" width="4.13"/>
    <col collapsed="false" customWidth="true" hidden="false" outlineLevel="0" max="3" min="3" style="0" width="15.75"/>
    <col collapsed="false" customWidth="true" hidden="false" outlineLevel="0" max="4" min="4" style="0" width="11.76"/>
    <col collapsed="false" customWidth="true" hidden="false" outlineLevel="0" max="5" min="5" style="0" width="4.75"/>
    <col collapsed="false" customWidth="true" hidden="false" outlineLevel="0" max="6" min="6" style="0" width="19.38"/>
    <col collapsed="false" customWidth="true" hidden="false" outlineLevel="0" max="7" min="7" style="0" width="17"/>
    <col collapsed="false" customWidth="true" hidden="false" outlineLevel="0" max="8" min="8" style="0" width="19.12"/>
    <col collapsed="false" customWidth="true" hidden="false" outlineLevel="0" max="9" min="9" style="0" width="5.24"/>
    <col collapsed="false" customWidth="true" hidden="false" outlineLevel="0" max="10" min="10" style="0" width="26.63"/>
    <col collapsed="false" customWidth="true" hidden="false" outlineLevel="0" max="11" min="11" style="0" width="9.25"/>
    <col collapsed="false" customWidth="true" hidden="false" outlineLevel="0" max="13" min="12" style="0" width="9.13"/>
    <col collapsed="false" customWidth="true" hidden="false" outlineLevel="0" max="14" min="14" style="0" width="9.38"/>
    <col collapsed="false" customWidth="true" hidden="false" outlineLevel="0" max="26" min="15" style="0" width="8"/>
  </cols>
  <sheetData>
    <row r="1" customFormat="false" ht="12.75" hidden="false" customHeight="true" outlineLevel="0" collapsed="false">
      <c r="A1" s="50"/>
      <c r="B1" s="50"/>
      <c r="C1" s="50"/>
      <c r="D1" s="51" t="s">
        <v>550</v>
      </c>
      <c r="E1" s="51"/>
      <c r="F1" s="51"/>
      <c r="G1" s="51"/>
      <c r="H1" s="51"/>
      <c r="I1" s="51"/>
      <c r="J1" s="52" t="str">
        <f aca="true">CONCATENATE("Última Alteração: ",(TEXT((NOW()),"dd/mm/")),(YEAR(NOW())))</f>
        <v>Última Alteração: 06/04/2026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customFormat="false" ht="12.75" hidden="false" customHeight="true" outlineLevel="0" collapsed="false">
      <c r="A2" s="50"/>
      <c r="B2" s="50"/>
      <c r="C2" s="50"/>
      <c r="D2" s="51" t="s">
        <v>551</v>
      </c>
      <c r="E2" s="51"/>
      <c r="F2" s="51"/>
      <c r="G2" s="51"/>
      <c r="H2" s="51"/>
      <c r="I2" s="51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customFormat="false" ht="12.75" hidden="false" customHeight="true" outlineLevel="0" collapsed="false">
      <c r="A3" s="50"/>
      <c r="B3" s="50"/>
      <c r="C3" s="50"/>
      <c r="D3" s="51" t="s">
        <v>552</v>
      </c>
      <c r="E3" s="51"/>
      <c r="F3" s="51"/>
      <c r="G3" s="51"/>
      <c r="H3" s="51"/>
      <c r="I3" s="51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customFormat="false" ht="12.75" hidden="false" customHeight="true" outlineLevel="0" collapsed="false">
      <c r="A4" s="50"/>
      <c r="B4" s="50"/>
      <c r="C4" s="50"/>
      <c r="D4" s="51" t="s">
        <v>553</v>
      </c>
      <c r="E4" s="51"/>
      <c r="F4" s="51"/>
      <c r="G4" s="51"/>
      <c r="H4" s="51"/>
      <c r="I4" s="51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customFormat="false" ht="12.75" hidden="false" customHeight="true" outlineLevel="0" collapsed="false">
      <c r="A5" s="50"/>
      <c r="B5" s="50"/>
      <c r="C5" s="50"/>
      <c r="D5" s="51" t="s">
        <v>554</v>
      </c>
      <c r="E5" s="51"/>
      <c r="F5" s="51"/>
      <c r="G5" s="51"/>
      <c r="H5" s="51"/>
      <c r="I5" s="51"/>
      <c r="J5" s="54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customFormat="false" ht="12.75" hidden="false" customHeight="true" outlineLevel="0" collapsed="false">
      <c r="A6" s="50"/>
      <c r="B6" s="50"/>
      <c r="C6" s="50"/>
      <c r="D6" s="50"/>
      <c r="E6" s="50"/>
      <c r="F6" s="50"/>
      <c r="G6" s="50"/>
      <c r="H6" s="50"/>
      <c r="I6" s="50"/>
      <c r="J6" s="54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customFormat="false" ht="12.75" hidden="false" customHeight="true" outlineLevel="0" collapsed="false">
      <c r="A7" s="50"/>
      <c r="B7" s="50"/>
      <c r="C7" s="50"/>
      <c r="D7" s="50"/>
      <c r="E7" s="50"/>
      <c r="F7" s="50"/>
      <c r="G7" s="50"/>
      <c r="H7" s="50"/>
      <c r="I7" s="50"/>
      <c r="J7" s="54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customFormat="false" ht="12.75" hidden="false" customHeight="true" outlineLevel="0" collapsed="false">
      <c r="A8" s="55" t="s">
        <v>5</v>
      </c>
      <c r="B8" s="55"/>
      <c r="C8" s="55"/>
      <c r="D8" s="55"/>
      <c r="E8" s="55"/>
      <c r="F8" s="55"/>
      <c r="G8" s="55"/>
      <c r="H8" s="56" t="s">
        <v>6</v>
      </c>
      <c r="I8" s="56"/>
      <c r="J8" s="57" t="s">
        <v>7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customFormat="false" ht="12.75" hidden="false" customHeight="true" outlineLevel="0" collapsed="false">
      <c r="A9" s="58" t="s">
        <v>8</v>
      </c>
      <c r="B9" s="59" t="str">
        <f aca="false">IFERROR( (IF($F$11="Selecione o CNPJ →","SELECIONE O CNPJ PELO MENU SUSPENSO PARA PREENCHER", (IF( (VLOOKUP((LEFT($F$11,18)),Dados!$B$2:$G$89,2,0))="","", (VLOOKUP((LEFT($F$11,18)),Dados!$B$2:$G$89,2,0)))))),"")</f>
        <v>SELECIONE O CNPJ PELO MENU SUSPENSO PARA PREENCHER</v>
      </c>
      <c r="C9" s="59"/>
      <c r="D9" s="59"/>
      <c r="E9" s="59"/>
      <c r="F9" s="59"/>
      <c r="G9" s="59"/>
      <c r="H9" s="56" t="s">
        <v>9</v>
      </c>
      <c r="I9" s="56"/>
      <c r="J9" s="60" t="str">
        <f aca="false">IFERROR((IF($F$11="","", (IF((VLOOKUP((LEFT($F$11,18)),Dados!$B$2:$G$89,3,0))="","", (VLOOKUP((LEFT($F$11,18)),Dados!$B$2:$G$89,3,0)))))),"")</f>
        <v/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customFormat="false" ht="12.75" hidden="false" customHeight="true" outlineLevel="0" collapsed="false">
      <c r="A10" s="58" t="s">
        <v>10</v>
      </c>
      <c r="B10" s="61"/>
      <c r="C10" s="61"/>
      <c r="D10" s="61"/>
      <c r="E10" s="61"/>
      <c r="F10" s="61"/>
      <c r="G10" s="61"/>
      <c r="H10" s="56" t="s">
        <v>11</v>
      </c>
      <c r="I10" s="56"/>
      <c r="J10" s="60" t="str">
        <f aca="false">IFERROR((IF($F$11="","", (IF((VLOOKUP((LEFT($F$11,18)),Dados!$B$2:$G$89,4,0))="","", (VLOOKUP((LEFT($F$11,18)),Dados!$B$2:$G$89,4,0)))))),"")</f>
        <v/>
      </c>
      <c r="K10" s="53"/>
      <c r="L10" s="6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customFormat="false" ht="12.75" hidden="false" customHeight="true" outlineLevel="0" collapsed="false">
      <c r="A11" s="58" t="s">
        <v>12</v>
      </c>
      <c r="B11" s="63" t="str">
        <f aca="false">IFERROR( (IF($F$11="","", (IF( (VLOOKUP((LEFT($F$11,18)),Dados!$B$2:$G$89,5,0))="","", (VLOOKUP((LEFT($F$11,18)),Dados!$B$2:$G$89,5,0)))))),"")</f>
        <v/>
      </c>
      <c r="C11" s="63"/>
      <c r="D11" s="63"/>
      <c r="E11" s="64" t="s">
        <v>13</v>
      </c>
      <c r="F11" s="65" t="s">
        <v>14</v>
      </c>
      <c r="G11" s="65"/>
      <c r="H11" s="56" t="s">
        <v>15</v>
      </c>
      <c r="I11" s="56"/>
      <c r="J11" s="60" t="str">
        <f aca="false">IFERROR((IF($F$11="","", (IF((VLOOKUP((LEFT($F$11,18)),Dados!$B$2:$G$89,6,0))="","", (VLOOKUP((LEFT($F$11,18)),Dados!$B$2:$G$89,6,0)))))),"")</f>
        <v/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customFormat="false" ht="69.75" hidden="false" customHeight="true" outlineLevel="0" collapsed="false">
      <c r="A12" s="66" t="s">
        <v>16</v>
      </c>
      <c r="B12" s="67" t="s">
        <v>17</v>
      </c>
      <c r="C12" s="68" t="s">
        <v>18</v>
      </c>
      <c r="D12" s="68" t="s">
        <v>19</v>
      </c>
      <c r="E12" s="68" t="s">
        <v>20</v>
      </c>
      <c r="F12" s="68"/>
      <c r="G12" s="68" t="s">
        <v>555</v>
      </c>
      <c r="H12" s="68" t="s">
        <v>23</v>
      </c>
      <c r="I12" s="69" t="s">
        <v>24</v>
      </c>
      <c r="J12" s="68" t="s">
        <v>25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customFormat="false" ht="12.75" hidden="false" customHeight="true" outlineLevel="0" collapsed="false">
      <c r="A13" s="70"/>
      <c r="B13" s="71"/>
      <c r="C13" s="72"/>
      <c r="D13" s="73"/>
      <c r="E13" s="74"/>
      <c r="F13" s="74"/>
      <c r="G13" s="75"/>
      <c r="H13" s="76"/>
      <c r="I13" s="77"/>
      <c r="J13" s="78" t="str">
        <f aca="false">IFERROR((IF('Guia de Preenchimento do Formul'!$G13="","", (IF('Guia de Preenchimento do Formul'!$H13="","", (IF('Guia de Preenchimento do Formul'!$J$8=Dados!$L$2, "Favor selecionar o mês de ref.", (IF((YEAR('Guia de Preenchimento do Formul'!$J$8))  &lt;&gt;  (IF('Guia de Preenchimento do Formul'!$H13="EM ACOLHIMENTO", (YEAR((EDATE('Guia de Preenchimento do Formul'!$J$8,0)))), (YEAR('Guia de Preenchimento do Formul'!$H13)))), "ANO DIVERGE DA REFERÊNCIA", (IF((IF('Guia de Preenchimento do Formul'!$H13="EM ACOLHIMENTO",(EDATE('Guia de Preenchimento do Formul'!$J$8,0)),'Guia de Preenchimento do Formul'!$H13))&lt;'Guia de Preenchimento do Formul'!$G13,"SAÍDA PRECEDE A ENTRADA", (IF('Guia de Preenchimento do Formul'!$H13&lt;'Guia de Preenchimento do Formul'!$G13,"SAÍDA PRECEDE A ENTRADA", (IF((MONTH('Guia de Preenchimento do Formul'!$J$8))  &lt;&gt;  (IF('Guia de Preenchimento do Formul'!$H13="EM ACOLHIMENTO", (MONTH(EDATE('Guia de Preenchimento do Formul'!$J$8,0))),(MONTH('Guia de Preenchimento do Formul'!$H13)))), "MÊS DIVERGE DA REFERÊNCIA", (IF(  (IF('Guia de Preenchimento do Formul'!$H13="EM ACOLHIMENTO", (SUM((EOMONTH('Guia de Preenchimento do Formul'!$J$8,0))-1)),'Guia de Preenchimento do Formul'!$H13))  &gt;  (SUM((EDATE('Guia de Preenchimento do Formul'!$G13,9))-1)), "Acolhido há 9 meses", (IFERROR(  (IF( (IF('Guia de Preenchimento do Formul'!$H13="EM ACOLHIMENTO", (MONTH((EDATE('Guia de Preenchimento do Formul'!$J$8,0)))), (MONTH('Guia de Preenchimento do Formul'!$H13)))) &lt;&gt; (MONTH('Guia de Preenchimento do Formul'!$G13)), (IF('Guia de Preenchimento do Formul'!$H13="EM ACOLHIMENTO", (SUM((DAY(EOMONTH('Guia de Preenchimento do Formul'!$J$8,0))))),(SUM((DAY('Guia de Preenchimento do Formul'!$H13)))))), (SUM((IF('Guia de Preenchimento do Formul'!$H13="EM ACOLHIMENTO",(DAY((EOMONTH('Guia de Preenchimento do Formul'!$J$8,0)))), (DAY('Guia de Preenchimento do Formul'!$H13))))+1-(DAY('Guia de Preenchimento do Formul'!$G13)))))), "Data Inválida")))))))))))))))))),"DATA FINAL INVÁLIDA")</f>
        <v/>
      </c>
      <c r="K13" s="79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customFormat="false" ht="12.75" hidden="false" customHeight="true" outlineLevel="0" collapsed="false">
      <c r="A14" s="70"/>
      <c r="B14" s="71"/>
      <c r="C14" s="72"/>
      <c r="D14" s="73"/>
      <c r="E14" s="74"/>
      <c r="F14" s="74"/>
      <c r="G14" s="75"/>
      <c r="H14" s="76"/>
      <c r="I14" s="77"/>
      <c r="J14" s="78" t="str">
        <f aca="false">IFERROR((IF('Guia de Preenchimento do Formul'!$G14="","", (IF('Guia de Preenchimento do Formul'!$H14="","", (IF('Guia de Preenchimento do Formul'!$J$8=Dados!$L$2, "Favor selecionar o mês de ref.", (IF((YEAR('Guia de Preenchimento do Formul'!$J$8))  &lt;&gt;  (IF('Guia de Preenchimento do Formul'!$H14="EM ACOLHIMENTO", (YEAR((EDATE('Guia de Preenchimento do Formul'!$J$8,0)))), (YEAR('Guia de Preenchimento do Formul'!$H14)))), "ANO DIVERGE DA REFERÊNCIA", (IF((IF('Guia de Preenchimento do Formul'!$H14="EM ACOLHIMENTO",(EDATE('Guia de Preenchimento do Formul'!$J$8,0)),'Guia de Preenchimento do Formul'!$H14))&lt;'Guia de Preenchimento do Formul'!$G14,"SAÍDA PRECEDE A ENTRADA", (IF('Guia de Preenchimento do Formul'!$H14&lt;'Guia de Preenchimento do Formul'!$G14,"SAÍDA PRECEDE A ENTRADA", (IF((MONTH('Guia de Preenchimento do Formul'!$J$8))  &lt;&gt;  (IF('Guia de Preenchimento do Formul'!$H14="EM ACOLHIMENTO", (MONTH(EDATE('Guia de Preenchimento do Formul'!$J$8,0))),(MONTH('Guia de Preenchimento do Formul'!$H14)))), "MÊS DIVERGE DA REFERÊNCIA", (IF(  (IF('Guia de Preenchimento do Formul'!$H14="EM ACOLHIMENTO", (SUM((EOMONTH('Guia de Preenchimento do Formul'!$J$8,0))-1)),'Guia de Preenchimento do Formul'!$H14))  &gt;  (SUM((EDATE('Guia de Preenchimento do Formul'!$G14,9))-1)), "Acolhido há 9 meses", (IFERROR(  (IF( (IF('Guia de Preenchimento do Formul'!$H14="EM ACOLHIMENTO", (MONTH((EDATE('Guia de Preenchimento do Formul'!$J$8,0)))), (MONTH('Guia de Preenchimento do Formul'!$H14)))) &lt;&gt; (MONTH('Guia de Preenchimento do Formul'!$G14)), (IF('Guia de Preenchimento do Formul'!$H14="EM ACOLHIMENTO", (SUM((DAY(EOMONTH('Guia de Preenchimento do Formul'!$J$8,0))))),(SUM((DAY('Guia de Preenchimento do Formul'!$H14)))))), (SUM((IF('Guia de Preenchimento do Formul'!$H14="EM ACOLHIMENTO",(DAY((EOMONTH('Guia de Preenchimento do Formul'!$J$8,0)))), (DAY('Guia de Preenchimento do Formul'!$H14))))+1-(DAY('Guia de Preenchimento do Formul'!$G14)))))), "Data Inválida")))))))))))))))))),"DATA FINAL INVÁLIDA")</f>
        <v/>
      </c>
      <c r="K14" s="79"/>
      <c r="L14" s="53"/>
      <c r="M14" s="62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customFormat="false" ht="12.75" hidden="false" customHeight="true" outlineLevel="0" collapsed="false">
      <c r="A15" s="70"/>
      <c r="B15" s="71"/>
      <c r="C15" s="72"/>
      <c r="D15" s="73"/>
      <c r="E15" s="74"/>
      <c r="F15" s="74"/>
      <c r="G15" s="75"/>
      <c r="H15" s="75"/>
      <c r="I15" s="77"/>
      <c r="J15" s="78" t="str">
        <f aca="false">IFERROR((IF('Guia de Preenchimento do Formul'!$G15="","", (IF('Guia de Preenchimento do Formul'!$H15="","", (IF('Guia de Preenchimento do Formul'!$J$8=Dados!$L$2, "Favor selecionar o mês de ref.", (IF((YEAR('Guia de Preenchimento do Formul'!$J$8))  &lt;&gt;  (IF('Guia de Preenchimento do Formul'!$H15="EM ACOLHIMENTO", (YEAR((EDATE('Guia de Preenchimento do Formul'!$J$8,0)))), (YEAR('Guia de Preenchimento do Formul'!$H15)))), "ANO DIVERGE DA REFERÊNCIA", (IF((IF('Guia de Preenchimento do Formul'!$H15="EM ACOLHIMENTO",(EDATE('Guia de Preenchimento do Formul'!$J$8,0)),'Guia de Preenchimento do Formul'!$H15))&lt;'Guia de Preenchimento do Formul'!$G15,"SAÍDA PRECEDE A ENTRADA", (IF('Guia de Preenchimento do Formul'!$H15&lt;'Guia de Preenchimento do Formul'!$G15,"SAÍDA PRECEDE A ENTRADA", (IF((MONTH('Guia de Preenchimento do Formul'!$J$8))  &lt;&gt;  (IF('Guia de Preenchimento do Formul'!$H15="EM ACOLHIMENTO", (MONTH(EDATE('Guia de Preenchimento do Formul'!$J$8,0))),(MONTH('Guia de Preenchimento do Formul'!$H15)))), "MÊS DIVERGE DA REFERÊNCIA", (IF(  (IF('Guia de Preenchimento do Formul'!$H15="EM ACOLHIMENTO", (SUM((EOMONTH('Guia de Preenchimento do Formul'!$J$8,0))-1)),'Guia de Preenchimento do Formul'!$H15))  &gt;  (SUM((EDATE('Guia de Preenchimento do Formul'!$G15,9))-1)), "Acolhido há 9 meses", (IFERROR(  (IF( (IF('Guia de Preenchimento do Formul'!$H15="EM ACOLHIMENTO", (MONTH((EDATE('Guia de Preenchimento do Formul'!$J$8,0)))), (MONTH('Guia de Preenchimento do Formul'!$H15)))) &lt;&gt; (MONTH('Guia de Preenchimento do Formul'!$G15)), (IF('Guia de Preenchimento do Formul'!$H15="EM ACOLHIMENTO", (SUM((DAY(EOMONTH('Guia de Preenchimento do Formul'!$J$8,0))))),(SUM((DAY('Guia de Preenchimento do Formul'!$H15)))))), (SUM((IF('Guia de Preenchimento do Formul'!$H15="EM ACOLHIMENTO",(DAY((EOMONTH('Guia de Preenchimento do Formul'!$J$8,0)))), (DAY('Guia de Preenchimento do Formul'!$H15))))+1-(DAY('Guia de Preenchimento do Formul'!$G15)))))), "Data Inválida")))))))))))))))))),"DATA FINAL INVÁLIDA")</f>
        <v/>
      </c>
      <c r="K15" s="7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customFormat="false" ht="12.75" hidden="false" customHeight="true" outlineLevel="0" collapsed="false">
      <c r="A16" s="70"/>
      <c r="B16" s="71"/>
      <c r="C16" s="72"/>
      <c r="D16" s="73"/>
      <c r="E16" s="74"/>
      <c r="F16" s="74"/>
      <c r="G16" s="75"/>
      <c r="H16" s="75"/>
      <c r="I16" s="77"/>
      <c r="J16" s="78" t="str">
        <f aca="false">IFERROR((IF('Guia de Preenchimento do Formul'!$G16="","", (IF('Guia de Preenchimento do Formul'!$H16="","", (IF('Guia de Preenchimento do Formul'!$J$8=Dados!$L$2, "Favor selecionar o mês de ref.", (IF((YEAR('Guia de Preenchimento do Formul'!$J$8))  &lt;&gt;  (IF('Guia de Preenchimento do Formul'!$H16="EM ACOLHIMENTO", (YEAR((EDATE('Guia de Preenchimento do Formul'!$J$8,0)))), (YEAR('Guia de Preenchimento do Formul'!$H16)))), "ANO DIVERGE DA REFERÊNCIA", (IF((IF('Guia de Preenchimento do Formul'!$H16="EM ACOLHIMENTO",(EDATE('Guia de Preenchimento do Formul'!$J$8,0)),'Guia de Preenchimento do Formul'!$H16))&lt;'Guia de Preenchimento do Formul'!$G16,"SAÍDA PRECEDE A ENTRADA", (IF('Guia de Preenchimento do Formul'!$H16&lt;'Guia de Preenchimento do Formul'!$G16,"SAÍDA PRECEDE A ENTRADA", (IF((MONTH('Guia de Preenchimento do Formul'!$J$8))  &lt;&gt;  (IF('Guia de Preenchimento do Formul'!$H16="EM ACOLHIMENTO", (MONTH(EDATE('Guia de Preenchimento do Formul'!$J$8,0))),(MONTH('Guia de Preenchimento do Formul'!$H16)))), "MÊS DIVERGE DA REFERÊNCIA", (IF(  (IF('Guia de Preenchimento do Formul'!$H16="EM ACOLHIMENTO", (SUM((EOMONTH('Guia de Preenchimento do Formul'!$J$8,0))-1)),'Guia de Preenchimento do Formul'!$H16))  &gt;  (SUM((EDATE('Guia de Preenchimento do Formul'!$G16,9))-1)), "Acolhido há 9 meses", (IFERROR(  (IF( (IF('Guia de Preenchimento do Formul'!$H16="EM ACOLHIMENTO", (MONTH((EDATE('Guia de Preenchimento do Formul'!$J$8,0)))), (MONTH('Guia de Preenchimento do Formul'!$H16)))) &lt;&gt; (MONTH('Guia de Preenchimento do Formul'!$G16)), (IF('Guia de Preenchimento do Formul'!$H16="EM ACOLHIMENTO", (SUM((DAY(EOMONTH('Guia de Preenchimento do Formul'!$J$8,0))))),(SUM((DAY('Guia de Preenchimento do Formul'!$H16)))))), (SUM((IF('Guia de Preenchimento do Formul'!$H16="EM ACOLHIMENTO",(DAY((EOMONTH('Guia de Preenchimento do Formul'!$J$8,0)))), (DAY('Guia de Preenchimento do Formul'!$H16))))+1-(DAY('Guia de Preenchimento do Formul'!$G16)))))), "Data Inválida")))))))))))))))))),"DATA FINAL INVÁLIDA")</f>
        <v/>
      </c>
      <c r="K16" s="7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customFormat="false" ht="12.75" hidden="false" customHeight="true" outlineLevel="0" collapsed="false">
      <c r="A17" s="70"/>
      <c r="B17" s="71"/>
      <c r="C17" s="72"/>
      <c r="D17" s="73"/>
      <c r="E17" s="74"/>
      <c r="F17" s="74"/>
      <c r="G17" s="75"/>
      <c r="H17" s="75"/>
      <c r="I17" s="77"/>
      <c r="J17" s="78" t="str">
        <f aca="false">IFERROR((IF('Guia de Preenchimento do Formul'!$G17="","", (IF('Guia de Preenchimento do Formul'!$H17="","", (IF('Guia de Preenchimento do Formul'!$J$8=Dados!$L$2, "Favor selecionar o mês de ref.", (IF((YEAR('Guia de Preenchimento do Formul'!$J$8))  &lt;&gt;  (IF('Guia de Preenchimento do Formul'!$H17="EM ACOLHIMENTO", (YEAR((EDATE('Guia de Preenchimento do Formul'!$J$8,0)))), (YEAR('Guia de Preenchimento do Formul'!$H17)))), "ANO DIVERGE DA REFERÊNCIA", (IF((IF('Guia de Preenchimento do Formul'!$H17="EM ACOLHIMENTO",(EDATE('Guia de Preenchimento do Formul'!$J$8,0)),'Guia de Preenchimento do Formul'!$H17))&lt;'Guia de Preenchimento do Formul'!$G17,"SAÍDA PRECEDE A ENTRADA", (IF('Guia de Preenchimento do Formul'!$H17&lt;'Guia de Preenchimento do Formul'!$G17,"SAÍDA PRECEDE A ENTRADA", (IF((MONTH('Guia de Preenchimento do Formul'!$J$8))  &lt;&gt;  (IF('Guia de Preenchimento do Formul'!$H17="EM ACOLHIMENTO", (MONTH(EDATE('Guia de Preenchimento do Formul'!$J$8,0))),(MONTH('Guia de Preenchimento do Formul'!$H17)))), "MÊS DIVERGE DA REFERÊNCIA", (IF(  (IF('Guia de Preenchimento do Formul'!$H17="EM ACOLHIMENTO", (SUM((EOMONTH('Guia de Preenchimento do Formul'!$J$8,0))-1)),'Guia de Preenchimento do Formul'!$H17))  &gt;  (SUM((EDATE('Guia de Preenchimento do Formul'!$G17,9))-1)), "Acolhido há 9 meses", (IFERROR(  (IF( (IF('Guia de Preenchimento do Formul'!$H17="EM ACOLHIMENTO", (MONTH((EDATE('Guia de Preenchimento do Formul'!$J$8,0)))), (MONTH('Guia de Preenchimento do Formul'!$H17)))) &lt;&gt; (MONTH('Guia de Preenchimento do Formul'!$G17)), (IF('Guia de Preenchimento do Formul'!$H17="EM ACOLHIMENTO", (SUM((DAY(EOMONTH('Guia de Preenchimento do Formul'!$J$8,0))))),(SUM((DAY('Guia de Preenchimento do Formul'!$H17)))))), (SUM((IF('Guia de Preenchimento do Formul'!$H17="EM ACOLHIMENTO",(DAY((EOMONTH('Guia de Preenchimento do Formul'!$J$8,0)))), (DAY('Guia de Preenchimento do Formul'!$H17))))+1-(DAY('Guia de Preenchimento do Formul'!$G17)))))), "Data Inválida")))))))))))))))))),"DATA FINAL INVÁLIDA")</f>
        <v/>
      </c>
      <c r="K17" s="7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customFormat="false" ht="12.75" hidden="false" customHeight="true" outlineLevel="0" collapsed="false">
      <c r="A18" s="70"/>
      <c r="B18" s="71"/>
      <c r="C18" s="72"/>
      <c r="D18" s="73"/>
      <c r="E18" s="74"/>
      <c r="F18" s="74"/>
      <c r="G18" s="75"/>
      <c r="H18" s="75"/>
      <c r="I18" s="77"/>
      <c r="J18" s="78" t="str">
        <f aca="false">IFERROR((IF('Guia de Preenchimento do Formul'!$G18="","", (IF('Guia de Preenchimento do Formul'!$H18="","", (IF('Guia de Preenchimento do Formul'!$J$8=Dados!$L$2, "Favor selecionar o mês de ref.", (IF((YEAR('Guia de Preenchimento do Formul'!$J$8))  &lt;&gt;  (IF('Guia de Preenchimento do Formul'!$H18="EM ACOLHIMENTO", (YEAR((EDATE('Guia de Preenchimento do Formul'!$J$8,0)))), (YEAR('Guia de Preenchimento do Formul'!$H18)))), "ANO DIVERGE DA REFERÊNCIA", (IF((IF('Guia de Preenchimento do Formul'!$H18="EM ACOLHIMENTO",(EDATE('Guia de Preenchimento do Formul'!$J$8,0)),'Guia de Preenchimento do Formul'!$H18))&lt;'Guia de Preenchimento do Formul'!$G18,"SAÍDA PRECEDE A ENTRADA", (IF('Guia de Preenchimento do Formul'!$H18&lt;'Guia de Preenchimento do Formul'!$G18,"SAÍDA PRECEDE A ENTRADA", (IF((MONTH('Guia de Preenchimento do Formul'!$J$8))  &lt;&gt;  (IF('Guia de Preenchimento do Formul'!$H18="EM ACOLHIMENTO", (MONTH(EDATE('Guia de Preenchimento do Formul'!$J$8,0))),(MONTH('Guia de Preenchimento do Formul'!$H18)))), "MÊS DIVERGE DA REFERÊNCIA", (IF(  (IF('Guia de Preenchimento do Formul'!$H18="EM ACOLHIMENTO", (SUM((EOMONTH('Guia de Preenchimento do Formul'!$J$8,0))-1)),'Guia de Preenchimento do Formul'!$H18))  &gt;  (SUM((EDATE('Guia de Preenchimento do Formul'!$G18,9))-1)), "Acolhido há 9 meses", (IFERROR(  (IF( (IF('Guia de Preenchimento do Formul'!$H18="EM ACOLHIMENTO", (MONTH((EDATE('Guia de Preenchimento do Formul'!$J$8,0)))), (MONTH('Guia de Preenchimento do Formul'!$H18)))) &lt;&gt; (MONTH('Guia de Preenchimento do Formul'!$G18)), (IF('Guia de Preenchimento do Formul'!$H18="EM ACOLHIMENTO", (SUM((DAY(EOMONTH('Guia de Preenchimento do Formul'!$J$8,0))))),(SUM((DAY('Guia de Preenchimento do Formul'!$H18)))))), (SUM((IF('Guia de Preenchimento do Formul'!$H18="EM ACOLHIMENTO",(DAY((EOMONTH('Guia de Preenchimento do Formul'!$J$8,0)))), (DAY('Guia de Preenchimento do Formul'!$H18))))+1-(DAY('Guia de Preenchimento do Formul'!$G18)))))), "Data Inválida")))))))))))))))))),"DATA FINAL INVÁLIDA")</f>
        <v/>
      </c>
      <c r="K18" s="79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customFormat="false" ht="12.75" hidden="false" customHeight="true" outlineLevel="0" collapsed="false">
      <c r="A19" s="70"/>
      <c r="B19" s="71"/>
      <c r="C19" s="72"/>
      <c r="D19" s="73"/>
      <c r="E19" s="74"/>
      <c r="F19" s="74"/>
      <c r="G19" s="75"/>
      <c r="H19" s="76"/>
      <c r="I19" s="77"/>
      <c r="J19" s="78" t="str">
        <f aca="false">IFERROR((IF('Guia de Preenchimento do Formul'!$G19="","", (IF('Guia de Preenchimento do Formul'!$H19="","", (IF('Guia de Preenchimento do Formul'!$J$8=Dados!$L$2, "Favor selecionar o mês de ref.", (IF((YEAR('Guia de Preenchimento do Formul'!$J$8))  &lt;&gt;  (IF('Guia de Preenchimento do Formul'!$H19="EM ACOLHIMENTO", (YEAR((EDATE('Guia de Preenchimento do Formul'!$J$8,0)))), (YEAR('Guia de Preenchimento do Formul'!$H19)))), "ANO DIVERGE DA REFERÊNCIA", (IF((IF('Guia de Preenchimento do Formul'!$H19="EM ACOLHIMENTO",(EDATE('Guia de Preenchimento do Formul'!$J$8,0)),'Guia de Preenchimento do Formul'!$H19))&lt;'Guia de Preenchimento do Formul'!$G19,"SAÍDA PRECEDE A ENTRADA", (IF('Guia de Preenchimento do Formul'!$H19&lt;'Guia de Preenchimento do Formul'!$G19,"SAÍDA PRECEDE A ENTRADA", (IF((MONTH('Guia de Preenchimento do Formul'!$J$8))  &lt;&gt;  (IF('Guia de Preenchimento do Formul'!$H19="EM ACOLHIMENTO", (MONTH(EDATE('Guia de Preenchimento do Formul'!$J$8,0))),(MONTH('Guia de Preenchimento do Formul'!$H19)))), "MÊS DIVERGE DA REFERÊNCIA", (IF(  (IF('Guia de Preenchimento do Formul'!$H19="EM ACOLHIMENTO", (SUM((EOMONTH('Guia de Preenchimento do Formul'!$J$8,0))-1)),'Guia de Preenchimento do Formul'!$H19))  &gt;  (SUM((EDATE('Guia de Preenchimento do Formul'!$G19,9))-1)), "Acolhido há 9 meses", (IFERROR(  (IF( (IF('Guia de Preenchimento do Formul'!$H19="EM ACOLHIMENTO", (MONTH((EDATE('Guia de Preenchimento do Formul'!$J$8,0)))), (MONTH('Guia de Preenchimento do Formul'!$H19)))) &lt;&gt; (MONTH('Guia de Preenchimento do Formul'!$G19)), (IF('Guia de Preenchimento do Formul'!$H19="EM ACOLHIMENTO", (SUM((DAY(EOMONTH('Guia de Preenchimento do Formul'!$J$8,0))))),(SUM((DAY('Guia de Preenchimento do Formul'!$H19)))))), (SUM((IF('Guia de Preenchimento do Formul'!$H19="EM ACOLHIMENTO",(DAY((EOMONTH('Guia de Preenchimento do Formul'!$J$8,0)))), (DAY('Guia de Preenchimento do Formul'!$H19))))+1-(DAY('Guia de Preenchimento do Formul'!$G19)))))), "Data Inválida")))))))))))))))))),"DATA FINAL INVÁLIDA")</f>
        <v/>
      </c>
      <c r="K19" s="79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customFormat="false" ht="12.75" hidden="false" customHeight="true" outlineLevel="0" collapsed="false">
      <c r="A20" s="70"/>
      <c r="B20" s="71"/>
      <c r="C20" s="72"/>
      <c r="D20" s="73"/>
      <c r="E20" s="74"/>
      <c r="F20" s="74"/>
      <c r="G20" s="75"/>
      <c r="H20" s="75"/>
      <c r="I20" s="77"/>
      <c r="J20" s="78" t="str">
        <f aca="false">IFERROR((IF('Guia de Preenchimento do Formul'!$G20="","", (IF('Guia de Preenchimento do Formul'!$H20="","", (IF('Guia de Preenchimento do Formul'!$J$8=Dados!$L$2, "Favor selecionar o mês de ref.", (IF((YEAR('Guia de Preenchimento do Formul'!$J$8))  &lt;&gt;  (IF('Guia de Preenchimento do Formul'!$H20="EM ACOLHIMENTO", (YEAR((EDATE('Guia de Preenchimento do Formul'!$J$8,0)))), (YEAR('Guia de Preenchimento do Formul'!$H20)))), "ANO DIVERGE DA REFERÊNCIA", (IF((IF('Guia de Preenchimento do Formul'!$H20="EM ACOLHIMENTO",(EDATE('Guia de Preenchimento do Formul'!$J$8,0)),'Guia de Preenchimento do Formul'!$H20))&lt;'Guia de Preenchimento do Formul'!$G20,"SAÍDA PRECEDE A ENTRADA", (IF('Guia de Preenchimento do Formul'!$H20&lt;'Guia de Preenchimento do Formul'!$G20,"SAÍDA PRECEDE A ENTRADA", (IF((MONTH('Guia de Preenchimento do Formul'!$J$8))  &lt;&gt;  (IF('Guia de Preenchimento do Formul'!$H20="EM ACOLHIMENTO", (MONTH(EDATE('Guia de Preenchimento do Formul'!$J$8,0))),(MONTH('Guia de Preenchimento do Formul'!$H20)))), "MÊS DIVERGE DA REFERÊNCIA", (IF(  (IF('Guia de Preenchimento do Formul'!$H20="EM ACOLHIMENTO", (SUM((EOMONTH('Guia de Preenchimento do Formul'!$J$8,0))-1)),'Guia de Preenchimento do Formul'!$H20))  &gt;  (SUM((EDATE('Guia de Preenchimento do Formul'!$G20,9))-1)), "Acolhido há 9 meses", (IFERROR(  (IF( (IF('Guia de Preenchimento do Formul'!$H20="EM ACOLHIMENTO", (MONTH((EDATE('Guia de Preenchimento do Formul'!$J$8,0)))), (MONTH('Guia de Preenchimento do Formul'!$H20)))) &lt;&gt; (MONTH('Guia de Preenchimento do Formul'!$G20)), (IF('Guia de Preenchimento do Formul'!$H20="EM ACOLHIMENTO", (SUM((DAY(EOMONTH('Guia de Preenchimento do Formul'!$J$8,0))))),(SUM((DAY('Guia de Preenchimento do Formul'!$H20)))))), (SUM((IF('Guia de Preenchimento do Formul'!$H20="EM ACOLHIMENTO",(DAY((EOMONTH('Guia de Preenchimento do Formul'!$J$8,0)))), (DAY('Guia de Preenchimento do Formul'!$H20))))+1-(DAY('Guia de Preenchimento do Formul'!$G20)))))), "Data Inválida")))))))))))))))))),"DATA FINAL INVÁLIDA")</f>
        <v/>
      </c>
      <c r="K20" s="79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customFormat="false" ht="12.75" hidden="false" customHeight="true" outlineLevel="0" collapsed="false">
      <c r="A21" s="70"/>
      <c r="B21" s="71"/>
      <c r="C21" s="72"/>
      <c r="D21" s="73"/>
      <c r="E21" s="74"/>
      <c r="F21" s="74"/>
      <c r="G21" s="75"/>
      <c r="H21" s="75"/>
      <c r="I21" s="77"/>
      <c r="J21" s="78" t="str">
        <f aca="false">IFERROR((IF('Guia de Preenchimento do Formul'!$G21="","", (IF('Guia de Preenchimento do Formul'!$H21="","", (IF('Guia de Preenchimento do Formul'!$J$8=Dados!$L$2, "Favor selecionar o mês de ref.", (IF((YEAR('Guia de Preenchimento do Formul'!$J$8))  &lt;&gt;  (IF('Guia de Preenchimento do Formul'!$H21="EM ACOLHIMENTO", (YEAR((EDATE('Guia de Preenchimento do Formul'!$J$8,0)))), (YEAR('Guia de Preenchimento do Formul'!$H21)))), "ANO DIVERGE DA REFERÊNCIA", (IF((IF('Guia de Preenchimento do Formul'!$H21="EM ACOLHIMENTO",(EDATE('Guia de Preenchimento do Formul'!$J$8,0)),'Guia de Preenchimento do Formul'!$H21))&lt;'Guia de Preenchimento do Formul'!$G21,"SAÍDA PRECEDE A ENTRADA", (IF('Guia de Preenchimento do Formul'!$H21&lt;'Guia de Preenchimento do Formul'!$G21,"SAÍDA PRECEDE A ENTRADA", (IF((MONTH('Guia de Preenchimento do Formul'!$J$8))  &lt;&gt;  (IF('Guia de Preenchimento do Formul'!$H21="EM ACOLHIMENTO", (MONTH(EDATE('Guia de Preenchimento do Formul'!$J$8,0))),(MONTH('Guia de Preenchimento do Formul'!$H21)))), "MÊS DIVERGE DA REFERÊNCIA", (IF(  (IF('Guia de Preenchimento do Formul'!$H21="EM ACOLHIMENTO", (SUM((EOMONTH('Guia de Preenchimento do Formul'!$J$8,0))-1)),'Guia de Preenchimento do Formul'!$H21))  &gt;  (SUM((EDATE('Guia de Preenchimento do Formul'!$G21,9))-1)), "Acolhido há 9 meses", (IFERROR(  (IF( (IF('Guia de Preenchimento do Formul'!$H21="EM ACOLHIMENTO", (MONTH((EDATE('Guia de Preenchimento do Formul'!$J$8,0)))), (MONTH('Guia de Preenchimento do Formul'!$H21)))) &lt;&gt; (MONTH('Guia de Preenchimento do Formul'!$G21)), (IF('Guia de Preenchimento do Formul'!$H21="EM ACOLHIMENTO", (SUM((DAY(EOMONTH('Guia de Preenchimento do Formul'!$J$8,0))))),(SUM((DAY('Guia de Preenchimento do Formul'!$H21)))))), (SUM((IF('Guia de Preenchimento do Formul'!$H21="EM ACOLHIMENTO",(DAY((EOMONTH('Guia de Preenchimento do Formul'!$J$8,0)))), (DAY('Guia de Preenchimento do Formul'!$H21))))+1-(DAY('Guia de Preenchimento do Formul'!$G21)))))), "Data Inválida")))))))))))))))))),"DATA FINAL INVÁLIDA")</f>
        <v/>
      </c>
      <c r="K21" s="79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customFormat="false" ht="12.75" hidden="false" customHeight="true" outlineLevel="0" collapsed="false">
      <c r="A22" s="70"/>
      <c r="B22" s="71"/>
      <c r="C22" s="72"/>
      <c r="D22" s="73"/>
      <c r="E22" s="74"/>
      <c r="F22" s="74"/>
      <c r="G22" s="75"/>
      <c r="H22" s="75"/>
      <c r="I22" s="77"/>
      <c r="J22" s="78" t="str">
        <f aca="false">IFERROR((IF('Guia de Preenchimento do Formul'!$G22="","", (IF('Guia de Preenchimento do Formul'!$H22="","", (IF('Guia de Preenchimento do Formul'!$J$8=Dados!$L$2, "Favor selecionar o mês de ref.", (IF((YEAR('Guia de Preenchimento do Formul'!$J$8))  &lt;&gt;  (IF('Guia de Preenchimento do Formul'!$H22="EM ACOLHIMENTO", (YEAR((EDATE('Guia de Preenchimento do Formul'!$J$8,0)))), (YEAR('Guia de Preenchimento do Formul'!$H22)))), "ANO DIVERGE DA REFERÊNCIA", (IF((IF('Guia de Preenchimento do Formul'!$H22="EM ACOLHIMENTO",(EDATE('Guia de Preenchimento do Formul'!$J$8,0)),'Guia de Preenchimento do Formul'!$H22))&lt;'Guia de Preenchimento do Formul'!$G22,"SAÍDA PRECEDE A ENTRADA", (IF('Guia de Preenchimento do Formul'!$H22&lt;'Guia de Preenchimento do Formul'!$G22,"SAÍDA PRECEDE A ENTRADA", (IF((MONTH('Guia de Preenchimento do Formul'!$J$8))  &lt;&gt;  (IF('Guia de Preenchimento do Formul'!$H22="EM ACOLHIMENTO", (MONTH(EDATE('Guia de Preenchimento do Formul'!$J$8,0))),(MONTH('Guia de Preenchimento do Formul'!$H22)))), "MÊS DIVERGE DA REFERÊNCIA", (IF(  (IF('Guia de Preenchimento do Formul'!$H22="EM ACOLHIMENTO", (SUM((EOMONTH('Guia de Preenchimento do Formul'!$J$8,0))-1)),'Guia de Preenchimento do Formul'!$H22))  &gt;  (SUM((EDATE('Guia de Preenchimento do Formul'!$G22,9))-1)), "Acolhido há 9 meses", (IFERROR(  (IF( (IF('Guia de Preenchimento do Formul'!$H22="EM ACOLHIMENTO", (MONTH((EDATE('Guia de Preenchimento do Formul'!$J$8,0)))), (MONTH('Guia de Preenchimento do Formul'!$H22)))) &lt;&gt; (MONTH('Guia de Preenchimento do Formul'!$G22)), (IF('Guia de Preenchimento do Formul'!$H22="EM ACOLHIMENTO", (SUM((DAY(EOMONTH('Guia de Preenchimento do Formul'!$J$8,0))))),(SUM((DAY('Guia de Preenchimento do Formul'!$H22)))))), (SUM((IF('Guia de Preenchimento do Formul'!$H22="EM ACOLHIMENTO",(DAY((EOMONTH('Guia de Preenchimento do Formul'!$J$8,0)))), (DAY('Guia de Preenchimento do Formul'!$H22))))+1-(DAY('Guia de Preenchimento do Formul'!$G22)))))), "Data Inválida")))))))))))))))))),"DATA FINAL INVÁLIDA")</f>
        <v/>
      </c>
      <c r="K22" s="79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customFormat="false" ht="12.75" hidden="false" customHeight="true" outlineLevel="0" collapsed="false">
      <c r="A23" s="70"/>
      <c r="B23" s="71"/>
      <c r="C23" s="72"/>
      <c r="D23" s="73"/>
      <c r="E23" s="74"/>
      <c r="F23" s="74"/>
      <c r="G23" s="75"/>
      <c r="H23" s="75"/>
      <c r="I23" s="77"/>
      <c r="J23" s="78" t="str">
        <f aca="false">IFERROR((IF('Guia de Preenchimento do Formul'!$G23="","", (IF('Guia de Preenchimento do Formul'!$H23="","", (IF('Guia de Preenchimento do Formul'!$J$8=Dados!$L$2, "Favor selecionar o mês de ref.", (IF((YEAR('Guia de Preenchimento do Formul'!$J$8))  &lt;&gt;  (IF('Guia de Preenchimento do Formul'!$H23="EM ACOLHIMENTO", (YEAR((EDATE('Guia de Preenchimento do Formul'!$J$8,0)))), (YEAR('Guia de Preenchimento do Formul'!$H23)))), "ANO DIVERGE DA REFERÊNCIA", (IF((IF('Guia de Preenchimento do Formul'!$H23="EM ACOLHIMENTO",(EDATE('Guia de Preenchimento do Formul'!$J$8,0)),'Guia de Preenchimento do Formul'!$H23))&lt;'Guia de Preenchimento do Formul'!$G23,"SAÍDA PRECEDE A ENTRADA", (IF('Guia de Preenchimento do Formul'!$H23&lt;'Guia de Preenchimento do Formul'!$G23,"SAÍDA PRECEDE A ENTRADA", (IF((MONTH('Guia de Preenchimento do Formul'!$J$8))  &lt;&gt;  (IF('Guia de Preenchimento do Formul'!$H23="EM ACOLHIMENTO", (MONTH(EDATE('Guia de Preenchimento do Formul'!$J$8,0))),(MONTH('Guia de Preenchimento do Formul'!$H23)))), "MÊS DIVERGE DA REFERÊNCIA", (IF(  (IF('Guia de Preenchimento do Formul'!$H23="EM ACOLHIMENTO", (SUM((EOMONTH('Guia de Preenchimento do Formul'!$J$8,0))-1)),'Guia de Preenchimento do Formul'!$H23))  &gt;  (SUM((EDATE('Guia de Preenchimento do Formul'!$G23,9))-1)), "Acolhido há 9 meses", (IFERROR(  (IF( (IF('Guia de Preenchimento do Formul'!$H23="EM ACOLHIMENTO", (MONTH((EDATE('Guia de Preenchimento do Formul'!$J$8,0)))), (MONTH('Guia de Preenchimento do Formul'!$H23)))) &lt;&gt; (MONTH('Guia de Preenchimento do Formul'!$G23)), (IF('Guia de Preenchimento do Formul'!$H23="EM ACOLHIMENTO", (SUM((DAY(EOMONTH('Guia de Preenchimento do Formul'!$J$8,0))))),(SUM((DAY('Guia de Preenchimento do Formul'!$H23)))))), (SUM((IF('Guia de Preenchimento do Formul'!$H23="EM ACOLHIMENTO",(DAY((EOMONTH('Guia de Preenchimento do Formul'!$J$8,0)))), (DAY('Guia de Preenchimento do Formul'!$H23))))+1-(DAY('Guia de Preenchimento do Formul'!$G23)))))), "Data Inválida")))))))))))))))))),"DATA FINAL INVÁLIDA")</f>
        <v/>
      </c>
      <c r="K23" s="79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customFormat="false" ht="12.75" hidden="false" customHeight="true" outlineLevel="0" collapsed="false">
      <c r="A24" s="70"/>
      <c r="B24" s="71"/>
      <c r="C24" s="72"/>
      <c r="D24" s="73"/>
      <c r="E24" s="74"/>
      <c r="F24" s="74"/>
      <c r="G24" s="75"/>
      <c r="H24" s="75"/>
      <c r="I24" s="77"/>
      <c r="J24" s="78" t="str">
        <f aca="false">IFERROR((IF('Guia de Preenchimento do Formul'!$G24="","", (IF('Guia de Preenchimento do Formul'!$H24="","", (IF('Guia de Preenchimento do Formul'!$J$8=Dados!$L$2, "Favor selecionar o mês de ref.", (IF((YEAR('Guia de Preenchimento do Formul'!$J$8))  &lt;&gt;  (IF('Guia de Preenchimento do Formul'!$H24="EM ACOLHIMENTO", (YEAR((EDATE('Guia de Preenchimento do Formul'!$J$8,0)))), (YEAR('Guia de Preenchimento do Formul'!$H24)))), "ANO DIVERGE DA REFERÊNCIA", (IF((IF('Guia de Preenchimento do Formul'!$H24="EM ACOLHIMENTO",(EDATE('Guia de Preenchimento do Formul'!$J$8,0)),'Guia de Preenchimento do Formul'!$H24))&lt;'Guia de Preenchimento do Formul'!$G24,"SAÍDA PRECEDE A ENTRADA", (IF('Guia de Preenchimento do Formul'!$H24&lt;'Guia de Preenchimento do Formul'!$G24,"SAÍDA PRECEDE A ENTRADA", (IF((MONTH('Guia de Preenchimento do Formul'!$J$8))  &lt;&gt;  (IF('Guia de Preenchimento do Formul'!$H24="EM ACOLHIMENTO", (MONTH(EDATE('Guia de Preenchimento do Formul'!$J$8,0))),(MONTH('Guia de Preenchimento do Formul'!$H24)))), "MÊS DIVERGE DA REFERÊNCIA", (IF(  (IF('Guia de Preenchimento do Formul'!$H24="EM ACOLHIMENTO", (SUM((EOMONTH('Guia de Preenchimento do Formul'!$J$8,0))-1)),'Guia de Preenchimento do Formul'!$H24))  &gt;  (SUM((EDATE('Guia de Preenchimento do Formul'!$G24,9))-1)), "Acolhido há 9 meses", (IFERROR(  (IF( (IF('Guia de Preenchimento do Formul'!$H24="EM ACOLHIMENTO", (MONTH((EDATE('Guia de Preenchimento do Formul'!$J$8,0)))), (MONTH('Guia de Preenchimento do Formul'!$H24)))) &lt;&gt; (MONTH('Guia de Preenchimento do Formul'!$G24)), (IF('Guia de Preenchimento do Formul'!$H24="EM ACOLHIMENTO", (SUM((DAY(EOMONTH('Guia de Preenchimento do Formul'!$J$8,0))))),(SUM((DAY('Guia de Preenchimento do Formul'!$H24)))))), (SUM((IF('Guia de Preenchimento do Formul'!$H24="EM ACOLHIMENTO",(DAY((EOMONTH('Guia de Preenchimento do Formul'!$J$8,0)))), (DAY('Guia de Preenchimento do Formul'!$H24))))+1-(DAY('Guia de Preenchimento do Formul'!$G24)))))), "Data Inválida")))))))))))))))))),"DATA FINAL INVÁLIDA")</f>
        <v/>
      </c>
      <c r="K24" s="79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customFormat="false" ht="12.75" hidden="false" customHeight="true" outlineLevel="0" collapsed="false">
      <c r="A25" s="70"/>
      <c r="B25" s="71"/>
      <c r="C25" s="72"/>
      <c r="D25" s="73"/>
      <c r="E25" s="74"/>
      <c r="F25" s="74"/>
      <c r="G25" s="75"/>
      <c r="H25" s="75"/>
      <c r="I25" s="77"/>
      <c r="J25" s="78" t="str">
        <f aca="false">IFERROR((IF('Guia de Preenchimento do Formul'!$G25="","", (IF('Guia de Preenchimento do Formul'!$H25="","", (IF('Guia de Preenchimento do Formul'!$J$8=Dados!$L$2, "Favor selecionar o mês de ref.", (IF((YEAR('Guia de Preenchimento do Formul'!$J$8))  &lt;&gt;  (IF('Guia de Preenchimento do Formul'!$H25="EM ACOLHIMENTO", (YEAR((EDATE('Guia de Preenchimento do Formul'!$J$8,0)))), (YEAR('Guia de Preenchimento do Formul'!$H25)))), "ANO DIVERGE DA REFERÊNCIA", (IF((IF('Guia de Preenchimento do Formul'!$H25="EM ACOLHIMENTO",(EDATE('Guia de Preenchimento do Formul'!$J$8,0)),'Guia de Preenchimento do Formul'!$H25))&lt;'Guia de Preenchimento do Formul'!$G25,"SAÍDA PRECEDE A ENTRADA", (IF('Guia de Preenchimento do Formul'!$H25&lt;'Guia de Preenchimento do Formul'!$G25,"SAÍDA PRECEDE A ENTRADA", (IF((MONTH('Guia de Preenchimento do Formul'!$J$8))  &lt;&gt;  (IF('Guia de Preenchimento do Formul'!$H25="EM ACOLHIMENTO", (MONTH(EDATE('Guia de Preenchimento do Formul'!$J$8,0))),(MONTH('Guia de Preenchimento do Formul'!$H25)))), "MÊS DIVERGE DA REFERÊNCIA", (IF(  (IF('Guia de Preenchimento do Formul'!$H25="EM ACOLHIMENTO", (SUM((EOMONTH('Guia de Preenchimento do Formul'!$J$8,0))-1)),'Guia de Preenchimento do Formul'!$H25))  &gt;  (SUM((EDATE('Guia de Preenchimento do Formul'!$G25,9))-1)), "Acolhido há 9 meses", (IFERROR(  (IF( (IF('Guia de Preenchimento do Formul'!$H25="EM ACOLHIMENTO", (MONTH((EDATE('Guia de Preenchimento do Formul'!$J$8,0)))), (MONTH('Guia de Preenchimento do Formul'!$H25)))) &lt;&gt; (MONTH('Guia de Preenchimento do Formul'!$G25)), (IF('Guia de Preenchimento do Formul'!$H25="EM ACOLHIMENTO", (SUM((DAY(EOMONTH('Guia de Preenchimento do Formul'!$J$8,0))))),(SUM((DAY('Guia de Preenchimento do Formul'!$H25)))))), (SUM((IF('Guia de Preenchimento do Formul'!$H25="EM ACOLHIMENTO",(DAY((EOMONTH('Guia de Preenchimento do Formul'!$J$8,0)))), (DAY('Guia de Preenchimento do Formul'!$H25))))+1-(DAY('Guia de Preenchimento do Formul'!$G25)))))), "Data Inválida")))))))))))))))))),"DATA FINAL INVÁLIDA")</f>
        <v/>
      </c>
      <c r="K25" s="79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customFormat="false" ht="12.75" hidden="false" customHeight="true" outlineLevel="0" collapsed="false">
      <c r="A26" s="70"/>
      <c r="B26" s="71"/>
      <c r="C26" s="72"/>
      <c r="D26" s="73"/>
      <c r="E26" s="74"/>
      <c r="F26" s="74"/>
      <c r="G26" s="75"/>
      <c r="H26" s="75"/>
      <c r="I26" s="77"/>
      <c r="J26" s="78" t="str">
        <f aca="false">IFERROR((IF('Guia de Preenchimento do Formul'!$G26="","", (IF('Guia de Preenchimento do Formul'!$H26="","", (IF('Guia de Preenchimento do Formul'!$J$8=Dados!$L$2, "Favor selecionar o mês de ref.", (IF((YEAR('Guia de Preenchimento do Formul'!$J$8))  &lt;&gt;  (IF('Guia de Preenchimento do Formul'!$H26="EM ACOLHIMENTO", (YEAR((EDATE('Guia de Preenchimento do Formul'!$J$8,0)))), (YEAR('Guia de Preenchimento do Formul'!$H26)))), "ANO DIVERGE DA REFERÊNCIA", (IF((IF('Guia de Preenchimento do Formul'!$H26="EM ACOLHIMENTO",(EDATE('Guia de Preenchimento do Formul'!$J$8,0)),'Guia de Preenchimento do Formul'!$H26))&lt;'Guia de Preenchimento do Formul'!$G26,"SAÍDA PRECEDE A ENTRADA", (IF('Guia de Preenchimento do Formul'!$H26&lt;'Guia de Preenchimento do Formul'!$G26,"SAÍDA PRECEDE A ENTRADA", (IF((MONTH('Guia de Preenchimento do Formul'!$J$8))  &lt;&gt;  (IF('Guia de Preenchimento do Formul'!$H26="EM ACOLHIMENTO", (MONTH(EDATE('Guia de Preenchimento do Formul'!$J$8,0))),(MONTH('Guia de Preenchimento do Formul'!$H26)))), "MÊS DIVERGE DA REFERÊNCIA", (IF(  (IF('Guia de Preenchimento do Formul'!$H26="EM ACOLHIMENTO", (SUM((EOMONTH('Guia de Preenchimento do Formul'!$J$8,0))-1)),'Guia de Preenchimento do Formul'!$H26))  &gt;  (SUM((EDATE('Guia de Preenchimento do Formul'!$G26,9))-1)), "Acolhido há 9 meses", (IFERROR(  (IF( (IF('Guia de Preenchimento do Formul'!$H26="EM ACOLHIMENTO", (MONTH((EDATE('Guia de Preenchimento do Formul'!$J$8,0)))), (MONTH('Guia de Preenchimento do Formul'!$H26)))) &lt;&gt; (MONTH('Guia de Preenchimento do Formul'!$G26)), (IF('Guia de Preenchimento do Formul'!$H26="EM ACOLHIMENTO", (SUM((DAY(EOMONTH('Guia de Preenchimento do Formul'!$J$8,0))))),(SUM((DAY('Guia de Preenchimento do Formul'!$H26)))))), (SUM((IF('Guia de Preenchimento do Formul'!$H26="EM ACOLHIMENTO",(DAY((EOMONTH('Guia de Preenchimento do Formul'!$J$8,0)))), (DAY('Guia de Preenchimento do Formul'!$H26))))+1-(DAY('Guia de Preenchimento do Formul'!$G26)))))), "Data Inválida")))))))))))))))))),"DATA FINAL INVÁLIDA")</f>
        <v/>
      </c>
      <c r="K26" s="79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customFormat="false" ht="12.75" hidden="false" customHeight="true" outlineLevel="0" collapsed="false">
      <c r="A27" s="70"/>
      <c r="B27" s="71"/>
      <c r="C27" s="72"/>
      <c r="D27" s="73"/>
      <c r="E27" s="74"/>
      <c r="F27" s="74"/>
      <c r="G27" s="75"/>
      <c r="H27" s="75"/>
      <c r="I27" s="77"/>
      <c r="J27" s="78" t="str">
        <f aca="false">IFERROR((IF('Guia de Preenchimento do Formul'!$G27="","", (IF('Guia de Preenchimento do Formul'!$H27="","", (IF('Guia de Preenchimento do Formul'!$J$8=Dados!$L$2, "Favor selecionar o mês de ref.", (IF((YEAR('Guia de Preenchimento do Formul'!$J$8))  &lt;&gt;  (IF('Guia de Preenchimento do Formul'!$H27="EM ACOLHIMENTO", (YEAR((EDATE('Guia de Preenchimento do Formul'!$J$8,0)))), (YEAR('Guia de Preenchimento do Formul'!$H27)))), "ANO DIVERGE DA REFERÊNCIA", (IF((IF('Guia de Preenchimento do Formul'!$H27="EM ACOLHIMENTO",(EDATE('Guia de Preenchimento do Formul'!$J$8,0)),'Guia de Preenchimento do Formul'!$H27))&lt;'Guia de Preenchimento do Formul'!$G27,"SAÍDA PRECEDE A ENTRADA", (IF('Guia de Preenchimento do Formul'!$H27&lt;'Guia de Preenchimento do Formul'!$G27,"SAÍDA PRECEDE A ENTRADA", (IF((MONTH('Guia de Preenchimento do Formul'!$J$8))  &lt;&gt;  (IF('Guia de Preenchimento do Formul'!$H27="EM ACOLHIMENTO", (MONTH(EDATE('Guia de Preenchimento do Formul'!$J$8,0))),(MONTH('Guia de Preenchimento do Formul'!$H27)))), "MÊS DIVERGE DA REFERÊNCIA", (IF(  (IF('Guia de Preenchimento do Formul'!$H27="EM ACOLHIMENTO", (SUM((EOMONTH('Guia de Preenchimento do Formul'!$J$8,0))-1)),'Guia de Preenchimento do Formul'!$H27))  &gt;  (SUM((EDATE('Guia de Preenchimento do Formul'!$G27,9))-1)), "Acolhido há 9 meses", (IFERROR(  (IF( (IF('Guia de Preenchimento do Formul'!$H27="EM ACOLHIMENTO", (MONTH((EDATE('Guia de Preenchimento do Formul'!$J$8,0)))), (MONTH('Guia de Preenchimento do Formul'!$H27)))) &lt;&gt; (MONTH('Guia de Preenchimento do Formul'!$G27)), (IF('Guia de Preenchimento do Formul'!$H27="EM ACOLHIMENTO", (SUM((DAY(EOMONTH('Guia de Preenchimento do Formul'!$J$8,0))))),(SUM((DAY('Guia de Preenchimento do Formul'!$H27)))))), (SUM((IF('Guia de Preenchimento do Formul'!$H27="EM ACOLHIMENTO",(DAY((EOMONTH('Guia de Preenchimento do Formul'!$J$8,0)))), (DAY('Guia de Preenchimento do Formul'!$H27))))+1-(DAY('Guia de Preenchimento do Formul'!$G27)))))), "Data Inválida")))))))))))))))))),"DATA FINAL INVÁLIDA")</f>
        <v/>
      </c>
      <c r="K27" s="79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customFormat="false" ht="12.75" hidden="false" customHeight="true" outlineLevel="0" collapsed="false">
      <c r="A28" s="70"/>
      <c r="B28" s="71"/>
      <c r="C28" s="72"/>
      <c r="D28" s="73"/>
      <c r="E28" s="74"/>
      <c r="F28" s="74"/>
      <c r="G28" s="75"/>
      <c r="H28" s="75"/>
      <c r="I28" s="77"/>
      <c r="J28" s="78" t="str">
        <f aca="false">IFERROR((IF('Guia de Preenchimento do Formul'!$G28="","", (IF('Guia de Preenchimento do Formul'!$H28="","", (IF('Guia de Preenchimento do Formul'!$J$8=Dados!$L$2, "Favor selecionar o mês de ref.", (IF((YEAR('Guia de Preenchimento do Formul'!$J$8))  &lt;&gt;  (IF('Guia de Preenchimento do Formul'!$H28="EM ACOLHIMENTO", (YEAR((EDATE('Guia de Preenchimento do Formul'!$J$8,0)))), (YEAR('Guia de Preenchimento do Formul'!$H28)))), "ANO DIVERGE DA REFERÊNCIA", (IF((IF('Guia de Preenchimento do Formul'!$H28="EM ACOLHIMENTO",(EDATE('Guia de Preenchimento do Formul'!$J$8,0)),'Guia de Preenchimento do Formul'!$H28))&lt;'Guia de Preenchimento do Formul'!$G28,"SAÍDA PRECEDE A ENTRADA", (IF('Guia de Preenchimento do Formul'!$H28&lt;'Guia de Preenchimento do Formul'!$G28,"SAÍDA PRECEDE A ENTRADA", (IF((MONTH('Guia de Preenchimento do Formul'!$J$8))  &lt;&gt;  (IF('Guia de Preenchimento do Formul'!$H28="EM ACOLHIMENTO", (MONTH(EDATE('Guia de Preenchimento do Formul'!$J$8,0))),(MONTH('Guia de Preenchimento do Formul'!$H28)))), "MÊS DIVERGE DA REFERÊNCIA", (IF(  (IF('Guia de Preenchimento do Formul'!$H28="EM ACOLHIMENTO", (SUM((EOMONTH('Guia de Preenchimento do Formul'!$J$8,0))-1)),'Guia de Preenchimento do Formul'!$H28))  &gt;  (SUM((EDATE('Guia de Preenchimento do Formul'!$G28,9))-1)), "Acolhido há 9 meses", (IFERROR(  (IF( (IF('Guia de Preenchimento do Formul'!$H28="EM ACOLHIMENTO", (MONTH((EDATE('Guia de Preenchimento do Formul'!$J$8,0)))), (MONTH('Guia de Preenchimento do Formul'!$H28)))) &lt;&gt; (MONTH('Guia de Preenchimento do Formul'!$G28)), (IF('Guia de Preenchimento do Formul'!$H28="EM ACOLHIMENTO", (SUM((DAY(EOMONTH('Guia de Preenchimento do Formul'!$J$8,0))))),(SUM((DAY('Guia de Preenchimento do Formul'!$H28)))))), (SUM((IF('Guia de Preenchimento do Formul'!$H28="EM ACOLHIMENTO",(DAY((EOMONTH('Guia de Preenchimento do Formul'!$J$8,0)))), (DAY('Guia de Preenchimento do Formul'!$H28))))+1-(DAY('Guia de Preenchimento do Formul'!$G28)))))), "Data Inválida")))))))))))))))))),"DATA FINAL INVÁLIDA")</f>
        <v/>
      </c>
      <c r="K28" s="79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customFormat="false" ht="12.75" hidden="false" customHeight="true" outlineLevel="0" collapsed="false">
      <c r="A29" s="70"/>
      <c r="B29" s="71"/>
      <c r="C29" s="72"/>
      <c r="D29" s="73"/>
      <c r="E29" s="74"/>
      <c r="F29" s="74"/>
      <c r="G29" s="75"/>
      <c r="H29" s="75"/>
      <c r="I29" s="77"/>
      <c r="J29" s="78" t="str">
        <f aca="false">IFERROR((IF('Guia de Preenchimento do Formul'!$G29="","", (IF('Guia de Preenchimento do Formul'!$H29="","", (IF('Guia de Preenchimento do Formul'!$J$8=Dados!$L$2, "Favor selecionar o mês de ref.", (IF((YEAR('Guia de Preenchimento do Formul'!$J$8))  &lt;&gt;  (IF('Guia de Preenchimento do Formul'!$H29="EM ACOLHIMENTO", (YEAR((EDATE('Guia de Preenchimento do Formul'!$J$8,0)))), (YEAR('Guia de Preenchimento do Formul'!$H29)))), "ANO DIVERGE DA REFERÊNCIA", (IF((IF('Guia de Preenchimento do Formul'!$H29="EM ACOLHIMENTO",(EDATE('Guia de Preenchimento do Formul'!$J$8,0)),'Guia de Preenchimento do Formul'!$H29))&lt;'Guia de Preenchimento do Formul'!$G29,"SAÍDA PRECEDE A ENTRADA", (IF('Guia de Preenchimento do Formul'!$H29&lt;'Guia de Preenchimento do Formul'!$G29,"SAÍDA PRECEDE A ENTRADA", (IF((MONTH('Guia de Preenchimento do Formul'!$J$8))  &lt;&gt;  (IF('Guia de Preenchimento do Formul'!$H29="EM ACOLHIMENTO", (MONTH(EDATE('Guia de Preenchimento do Formul'!$J$8,0))),(MONTH('Guia de Preenchimento do Formul'!$H29)))), "MÊS DIVERGE DA REFERÊNCIA", (IF(  (IF('Guia de Preenchimento do Formul'!$H29="EM ACOLHIMENTO", (SUM((EOMONTH('Guia de Preenchimento do Formul'!$J$8,0))-1)),'Guia de Preenchimento do Formul'!$H29))  &gt;  (SUM((EDATE('Guia de Preenchimento do Formul'!$G29,9))-1)), "Acolhido há 9 meses", (IFERROR(  (IF( (IF('Guia de Preenchimento do Formul'!$H29="EM ACOLHIMENTO", (MONTH((EDATE('Guia de Preenchimento do Formul'!$J$8,0)))), (MONTH('Guia de Preenchimento do Formul'!$H29)))) &lt;&gt; (MONTH('Guia de Preenchimento do Formul'!$G29)), (IF('Guia de Preenchimento do Formul'!$H29="EM ACOLHIMENTO", (SUM((DAY(EOMONTH('Guia de Preenchimento do Formul'!$J$8,0))))),(SUM((DAY('Guia de Preenchimento do Formul'!$H29)))))), (SUM((IF('Guia de Preenchimento do Formul'!$H29="EM ACOLHIMENTO",(DAY((EOMONTH('Guia de Preenchimento do Formul'!$J$8,0)))), (DAY('Guia de Preenchimento do Formul'!$H29))))+1-(DAY('Guia de Preenchimento do Formul'!$G29)))))), "Data Inválida")))))))))))))))))),"DATA FINAL INVÁLIDA")</f>
        <v/>
      </c>
      <c r="K29" s="79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customFormat="false" ht="12.75" hidden="false" customHeight="true" outlineLevel="0" collapsed="false">
      <c r="A30" s="70"/>
      <c r="B30" s="71"/>
      <c r="C30" s="72"/>
      <c r="D30" s="73"/>
      <c r="E30" s="74"/>
      <c r="F30" s="74"/>
      <c r="G30" s="75"/>
      <c r="H30" s="75"/>
      <c r="I30" s="77"/>
      <c r="J30" s="78" t="str">
        <f aca="false">IFERROR((IF('Guia de Preenchimento do Formul'!$G30="","", (IF('Guia de Preenchimento do Formul'!$H30="","", (IF('Guia de Preenchimento do Formul'!$J$8=Dados!$L$2, "Favor selecionar o mês de ref.", (IF((YEAR('Guia de Preenchimento do Formul'!$J$8))  &lt;&gt;  (IF('Guia de Preenchimento do Formul'!$H30="EM ACOLHIMENTO", (YEAR((EDATE('Guia de Preenchimento do Formul'!$J$8,0)))), (YEAR('Guia de Preenchimento do Formul'!$H30)))), "ANO DIVERGE DA REFERÊNCIA", (IF((IF('Guia de Preenchimento do Formul'!$H30="EM ACOLHIMENTO",(EDATE('Guia de Preenchimento do Formul'!$J$8,0)),'Guia de Preenchimento do Formul'!$H30))&lt;'Guia de Preenchimento do Formul'!$G30,"SAÍDA PRECEDE A ENTRADA", (IF('Guia de Preenchimento do Formul'!$H30&lt;'Guia de Preenchimento do Formul'!$G30,"SAÍDA PRECEDE A ENTRADA", (IF((MONTH('Guia de Preenchimento do Formul'!$J$8))  &lt;&gt;  (IF('Guia de Preenchimento do Formul'!$H30="EM ACOLHIMENTO", (MONTH(EDATE('Guia de Preenchimento do Formul'!$J$8,0))),(MONTH('Guia de Preenchimento do Formul'!$H30)))), "MÊS DIVERGE DA REFERÊNCIA", (IF(  (IF('Guia de Preenchimento do Formul'!$H30="EM ACOLHIMENTO", (SUM((EOMONTH('Guia de Preenchimento do Formul'!$J$8,0))-1)),'Guia de Preenchimento do Formul'!$H30))  &gt;  (SUM((EDATE('Guia de Preenchimento do Formul'!$G30,9))-1)), "Acolhido há 9 meses", (IFERROR(  (IF( (IF('Guia de Preenchimento do Formul'!$H30="EM ACOLHIMENTO", (MONTH((EDATE('Guia de Preenchimento do Formul'!$J$8,0)))), (MONTH('Guia de Preenchimento do Formul'!$H30)))) &lt;&gt; (MONTH('Guia de Preenchimento do Formul'!$G30)), (IF('Guia de Preenchimento do Formul'!$H30="EM ACOLHIMENTO", (SUM((DAY(EOMONTH('Guia de Preenchimento do Formul'!$J$8,0))))),(SUM((DAY('Guia de Preenchimento do Formul'!$H30)))))), (SUM((IF('Guia de Preenchimento do Formul'!$H30="EM ACOLHIMENTO",(DAY((EOMONTH('Guia de Preenchimento do Formul'!$J$8,0)))), (DAY('Guia de Preenchimento do Formul'!$H30))))+1-(DAY('Guia de Preenchimento do Formul'!$G30)))))), "Data Inválida")))))))))))))))))),"DATA FINAL INVÁLIDA")</f>
        <v/>
      </c>
      <c r="K30" s="79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customFormat="false" ht="12.75" hidden="false" customHeight="true" outlineLevel="0" collapsed="false">
      <c r="A31" s="70"/>
      <c r="B31" s="71"/>
      <c r="C31" s="72"/>
      <c r="D31" s="73"/>
      <c r="E31" s="74"/>
      <c r="F31" s="74"/>
      <c r="G31" s="75"/>
      <c r="H31" s="75"/>
      <c r="I31" s="77"/>
      <c r="J31" s="78" t="str">
        <f aca="false">IFERROR((IF('Guia de Preenchimento do Formul'!$G31="","", (IF('Guia de Preenchimento do Formul'!$H31="","", (IF('Guia de Preenchimento do Formul'!$J$8=Dados!$L$2, "Favor selecionar o mês de ref.", (IF((YEAR('Guia de Preenchimento do Formul'!$J$8))  &lt;&gt;  (IF('Guia de Preenchimento do Formul'!$H31="EM ACOLHIMENTO", (YEAR((EDATE('Guia de Preenchimento do Formul'!$J$8,0)))), (YEAR('Guia de Preenchimento do Formul'!$H31)))), "ANO DIVERGE DA REFERÊNCIA", (IF((IF('Guia de Preenchimento do Formul'!$H31="EM ACOLHIMENTO",(EDATE('Guia de Preenchimento do Formul'!$J$8,0)),'Guia de Preenchimento do Formul'!$H31))&lt;'Guia de Preenchimento do Formul'!$G31,"SAÍDA PRECEDE A ENTRADA", (IF('Guia de Preenchimento do Formul'!$H31&lt;'Guia de Preenchimento do Formul'!$G31,"SAÍDA PRECEDE A ENTRADA", (IF((MONTH('Guia de Preenchimento do Formul'!$J$8))  &lt;&gt;  (IF('Guia de Preenchimento do Formul'!$H31="EM ACOLHIMENTO", (MONTH(EDATE('Guia de Preenchimento do Formul'!$J$8,0))),(MONTH('Guia de Preenchimento do Formul'!$H31)))), "MÊS DIVERGE DA REFERÊNCIA", (IF(  (IF('Guia de Preenchimento do Formul'!$H31="EM ACOLHIMENTO", (SUM((EOMONTH('Guia de Preenchimento do Formul'!$J$8,0))-1)),'Guia de Preenchimento do Formul'!$H31))  &gt;  (SUM((EDATE('Guia de Preenchimento do Formul'!$G31,9))-1)), "Acolhido há 9 meses", (IFERROR(  (IF( (IF('Guia de Preenchimento do Formul'!$H31="EM ACOLHIMENTO", (MONTH((EDATE('Guia de Preenchimento do Formul'!$J$8,0)))), (MONTH('Guia de Preenchimento do Formul'!$H31)))) &lt;&gt; (MONTH('Guia de Preenchimento do Formul'!$G31)), (IF('Guia de Preenchimento do Formul'!$H31="EM ACOLHIMENTO", (SUM((DAY(EOMONTH('Guia de Preenchimento do Formul'!$J$8,0))))),(SUM((DAY('Guia de Preenchimento do Formul'!$H31)))))), (SUM((IF('Guia de Preenchimento do Formul'!$H31="EM ACOLHIMENTO",(DAY((EOMONTH('Guia de Preenchimento do Formul'!$J$8,0)))), (DAY('Guia de Preenchimento do Formul'!$H31))))+1-(DAY('Guia de Preenchimento do Formul'!$G31)))))), "Data Inválida")))))))))))))))))),"DATA FINAL INVÁLIDA")</f>
        <v/>
      </c>
      <c r="K31" s="79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customFormat="false" ht="12.75" hidden="false" customHeight="true" outlineLevel="0" collapsed="false">
      <c r="A32" s="70"/>
      <c r="B32" s="71"/>
      <c r="C32" s="72"/>
      <c r="D32" s="73"/>
      <c r="E32" s="74"/>
      <c r="F32" s="74"/>
      <c r="G32" s="75"/>
      <c r="H32" s="75"/>
      <c r="I32" s="77"/>
      <c r="J32" s="78" t="str">
        <f aca="false">IFERROR((IF('Guia de Preenchimento do Formul'!$G32="","", (IF('Guia de Preenchimento do Formul'!$H32="","", (IF('Guia de Preenchimento do Formul'!$J$8=Dados!$L$2, "Favor selecionar o mês de ref.", (IF((YEAR('Guia de Preenchimento do Formul'!$J$8))  &lt;&gt;  (IF('Guia de Preenchimento do Formul'!$H32="EM ACOLHIMENTO", (YEAR((EDATE('Guia de Preenchimento do Formul'!$J$8,0)))), (YEAR('Guia de Preenchimento do Formul'!$H32)))), "ANO DIVERGE DA REFERÊNCIA", (IF((IF('Guia de Preenchimento do Formul'!$H32="EM ACOLHIMENTO",(EDATE('Guia de Preenchimento do Formul'!$J$8,0)),'Guia de Preenchimento do Formul'!$H32))&lt;'Guia de Preenchimento do Formul'!$G32,"SAÍDA PRECEDE A ENTRADA", (IF('Guia de Preenchimento do Formul'!$H32&lt;'Guia de Preenchimento do Formul'!$G32,"SAÍDA PRECEDE A ENTRADA", (IF((MONTH('Guia de Preenchimento do Formul'!$J$8))  &lt;&gt;  (IF('Guia de Preenchimento do Formul'!$H32="EM ACOLHIMENTO", (MONTH(EDATE('Guia de Preenchimento do Formul'!$J$8,0))),(MONTH('Guia de Preenchimento do Formul'!$H32)))), "MÊS DIVERGE DA REFERÊNCIA", (IF(  (IF('Guia de Preenchimento do Formul'!$H32="EM ACOLHIMENTO", (SUM((EOMONTH('Guia de Preenchimento do Formul'!$J$8,0))-1)),'Guia de Preenchimento do Formul'!$H32))  &gt;  (SUM((EDATE('Guia de Preenchimento do Formul'!$G32,9))-1)), "Acolhido há 9 meses", (IFERROR(  (IF( (IF('Guia de Preenchimento do Formul'!$H32="EM ACOLHIMENTO", (MONTH((EDATE('Guia de Preenchimento do Formul'!$J$8,0)))), (MONTH('Guia de Preenchimento do Formul'!$H32)))) &lt;&gt; (MONTH('Guia de Preenchimento do Formul'!$G32)), (IF('Guia de Preenchimento do Formul'!$H32="EM ACOLHIMENTO", (SUM((DAY(EOMONTH('Guia de Preenchimento do Formul'!$J$8,0))))),(SUM((DAY('Guia de Preenchimento do Formul'!$H32)))))), (SUM((IF('Guia de Preenchimento do Formul'!$H32="EM ACOLHIMENTO",(DAY((EOMONTH('Guia de Preenchimento do Formul'!$J$8,0)))), (DAY('Guia de Preenchimento do Formul'!$H32))))+1-(DAY('Guia de Preenchimento do Formul'!$G32)))))), "Data Inválida")))))))))))))))))),"DATA FINAL INVÁLIDA")</f>
        <v/>
      </c>
      <c r="K32" s="79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customFormat="false" ht="12.75" hidden="false" customHeight="true" outlineLevel="0" collapsed="false">
      <c r="A33" s="80" t="str">
        <f aca="false">IF(J33&lt;=VLOOKUP($J$8,Dados!L2:M13,2,0)*10,"TOTAL DE DIÁRIAS","")</f>
        <v/>
      </c>
      <c r="B33" s="80"/>
      <c r="C33" s="80"/>
      <c r="D33" s="80"/>
      <c r="E33" s="80"/>
      <c r="F33" s="80"/>
      <c r="G33" s="80"/>
      <c r="H33" s="80"/>
      <c r="I33" s="80"/>
      <c r="J33" s="80" t="str">
        <f aca="false">IFERROR((IF((SUM(J13:J32)) &gt; (SUM((DAY(EOMONTH($J$8,0)))*10)), "ULTRAPASSA LIMITE DE ACOLHIDOS", (SUM(J13:J32)))),"0")</f>
        <v>0</v>
      </c>
      <c r="K33" s="81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customFormat="false" ht="12.75" hidden="false" customHeight="true" outlineLevel="0" collapsed="false">
      <c r="A34" s="82" t="s">
        <v>556</v>
      </c>
      <c r="B34" s="53"/>
      <c r="C34" s="53"/>
      <c r="D34" s="53"/>
      <c r="E34" s="62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customFormat="false" ht="12.75" hidden="false" customHeight="true" outlineLevel="0" collapsed="false">
      <c r="A35" s="83" t="s">
        <v>27</v>
      </c>
      <c r="B35" s="53"/>
      <c r="C35" s="53"/>
      <c r="D35" s="53"/>
      <c r="E35" s="6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customFormat="false" ht="12.75" hidden="false" customHeight="true" outlineLevel="0" collapsed="false">
      <c r="A36" s="53"/>
      <c r="B36" s="53"/>
      <c r="C36" s="53"/>
      <c r="D36" s="53"/>
      <c r="E36" s="6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customFormat="false" ht="12.75" hidden="false" customHeight="true" outlineLevel="0" collapsed="false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customFormat="false" ht="12.75" hidden="false" customHeight="true" outlineLevel="0" collapsed="false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customFormat="false" ht="12.75" hidden="false" customHeight="true" outlineLevel="0" collapsed="false">
      <c r="A39" s="62" t="s">
        <v>28</v>
      </c>
      <c r="B39" s="53"/>
      <c r="C39" s="62" t="s">
        <v>28</v>
      </c>
      <c r="D39" s="62"/>
      <c r="E39" s="62"/>
      <c r="F39" s="62" t="s">
        <v>28</v>
      </c>
      <c r="G39" s="62"/>
      <c r="H39" s="62" t="s">
        <v>28</v>
      </c>
      <c r="I39" s="84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customFormat="false" ht="12.75" hidden="false" customHeight="true" outlineLevel="0" collapsed="false">
      <c r="A40" s="85" t="s">
        <v>29</v>
      </c>
      <c r="B40" s="53"/>
      <c r="C40" s="85" t="s">
        <v>29</v>
      </c>
      <c r="D40" s="53"/>
      <c r="E40" s="86"/>
      <c r="F40" s="85" t="s">
        <v>29</v>
      </c>
      <c r="G40" s="53"/>
      <c r="H40" s="85" t="s">
        <v>29</v>
      </c>
      <c r="I40" s="62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customFormat="false" ht="12.75" hidden="false" customHeight="true" outlineLevel="0" collapsed="false">
      <c r="A41" s="85" t="s">
        <v>30</v>
      </c>
      <c r="B41" s="53"/>
      <c r="C41" s="85" t="s">
        <v>30</v>
      </c>
      <c r="D41" s="53"/>
      <c r="E41" s="86"/>
      <c r="F41" s="85" t="s">
        <v>31</v>
      </c>
      <c r="G41" s="53"/>
      <c r="H41" s="85" t="s">
        <v>31</v>
      </c>
      <c r="I41" s="62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customFormat="false" ht="12.75" hidden="false" customHeight="true" outlineLevel="0" collapsed="false">
      <c r="A42" s="83" t="s">
        <v>32</v>
      </c>
      <c r="B42" s="53"/>
      <c r="C42" s="83" t="s">
        <v>33</v>
      </c>
      <c r="D42" s="53"/>
      <c r="E42" s="85"/>
      <c r="F42" s="83" t="s">
        <v>34</v>
      </c>
      <c r="G42" s="53"/>
      <c r="H42" s="83" t="s">
        <v>35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customFormat="false" ht="12.75" hidden="false" customHeight="true" outlineLevel="0" collapsed="false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customFormat="false" ht="12.75" hidden="false" customHeight="true" outlineLevel="0" collapsed="false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customFormat="false" ht="12.75" hidden="false" customHeight="true" outlineLevel="0" collapsed="false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customFormat="false" ht="12.75" hidden="false" customHeight="true" outlineLevel="0" collapsed="false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customFormat="false" ht="12.75" hidden="false" customHeight="true" outlineLevel="0" collapsed="false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customFormat="false" ht="12.75" hidden="false" customHeight="true" outlineLevel="0" collapsed="false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customFormat="false" ht="12.75" hidden="false" customHeight="true" outlineLevel="0" collapsed="false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customFormat="false" ht="12.75" hidden="false" customHeight="true" outlineLevel="0" collapsed="false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customFormat="false" ht="12.75" hidden="false" customHeight="tru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customFormat="false" ht="12.75" hidden="false" customHeight="true" outlineLevel="0" collapsed="false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customFormat="false" ht="12.75" hidden="false" customHeight="true" outlineLevel="0" collapsed="false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customFormat="false" ht="12.75" hidden="false" customHeight="true" outlineLevel="0" collapsed="false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customFormat="false" ht="12.75" hidden="false" customHeight="true" outlineLevel="0" collapsed="false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customFormat="false" ht="12.75" hidden="false" customHeight="true" outlineLevel="0" collapsed="false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customFormat="false" ht="12.75" hidden="false" customHeight="true" outlineLevel="0" collapsed="false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customFormat="false" ht="12.75" hidden="false" customHeight="true" outlineLevel="0" collapsed="false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customFormat="false" ht="12.75" hidden="false" customHeight="true" outlineLevel="0" collapsed="false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customFormat="false" ht="12.75" hidden="false" customHeight="true" outlineLevel="0" collapsed="false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customFormat="false" ht="12.75" hidden="false" customHeight="true" outlineLevel="0" collapsed="false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customFormat="false" ht="12.75" hidden="false" customHeight="true" outlineLevel="0" collapsed="false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customFormat="false" ht="12.75" hidden="false" customHeight="true" outlineLevel="0" collapsed="false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customFormat="false" ht="12.75" hidden="false" customHeight="true" outlineLevel="0" collapsed="false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customFormat="false" ht="12.75" hidden="false" customHeight="true" outlineLevel="0" collapsed="false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customFormat="false" ht="12.75" hidden="false" customHeight="true" outlineLevel="0" collapsed="false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customFormat="false" ht="12.75" hidden="false" customHeight="true" outlineLevel="0" collapsed="false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customFormat="false" ht="12.75" hidden="false" customHeight="true" outlineLevel="0" collapsed="false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customFormat="false" ht="12.75" hidden="false" customHeight="true" outlineLevel="0" collapsed="false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customFormat="false" ht="12.75" hidden="false" customHeight="true" outlineLevel="0" collapsed="false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customFormat="false" ht="12.75" hidden="false" customHeight="true" outlineLevel="0" collapsed="false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customFormat="false" ht="12.75" hidden="false" customHeight="true" outlineLevel="0" collapsed="false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customFormat="false" ht="12.75" hidden="false" customHeight="true" outlineLevel="0" collapsed="false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customFormat="false" ht="12.75" hidden="false" customHeight="true" outlineLevel="0" collapsed="false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customFormat="false" ht="12.75" hidden="false" customHeight="true" outlineLevel="0" collapsed="false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customFormat="false" ht="12.75" hidden="false" customHeight="true" outlineLevel="0" collapsed="false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customFormat="false" ht="12.75" hidden="false" customHeight="true" outlineLevel="0" collapsed="false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customFormat="false" ht="12.75" hidden="false" customHeight="true" outlineLevel="0" collapsed="false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customFormat="false" ht="12.75" hidden="false" customHeight="true" outlineLevel="0" collapsed="false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customFormat="false" ht="12.75" hidden="false" customHeight="true" outlineLevel="0" collapsed="false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customFormat="false" ht="12.75" hidden="false" customHeight="true" outlineLevel="0" collapsed="false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customFormat="false" ht="12.75" hidden="false" customHeight="true" outlineLevel="0" collapsed="false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customFormat="false" ht="12.75" hidden="false" customHeight="true" outlineLevel="0" collapsed="false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customFormat="false" ht="12.75" hidden="false" customHeight="true" outlineLevel="0" collapsed="false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customFormat="false" ht="12.75" hidden="false" customHeight="true" outlineLevel="0" collapsed="false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customFormat="false" ht="12.75" hidden="false" customHeight="true" outlineLevel="0" collapsed="false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customFormat="false" ht="12.75" hidden="false" customHeight="true" outlineLevel="0" collapsed="false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customFormat="false" ht="12.75" hidden="false" customHeight="true" outlineLevel="0" collapsed="false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customFormat="false" ht="12.75" hidden="false" customHeight="true" outlineLevel="0" collapsed="false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customFormat="false" ht="12.75" hidden="false" customHeight="true" outlineLevel="0" collapsed="false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customFormat="false" ht="12.75" hidden="false" customHeight="true" outlineLevel="0" collapsed="false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customFormat="false" ht="12.75" hidden="false" customHeight="true" outlineLevel="0" collapsed="false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customFormat="false" ht="12.75" hidden="false" customHeight="true" outlineLevel="0" collapsed="false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customFormat="false" ht="12.75" hidden="false" customHeight="true" outlineLevel="0" collapsed="false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customFormat="false" ht="12.75" hidden="false" customHeight="true" outlineLevel="0" collapsed="false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customFormat="false" ht="12.75" hidden="false" customHeight="true" outlineLevel="0" collapsed="false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customFormat="false" ht="12.75" hidden="false" customHeight="true" outlineLevel="0" collapsed="false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customFormat="false" ht="12.75" hidden="false" customHeight="true" outlineLevel="0" collapsed="false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customFormat="false" ht="12.75" hidden="false" customHeight="true" outlineLevel="0" collapsed="false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customFormat="false" ht="12.75" hidden="false" customHeight="true" outlineLevel="0" collapsed="false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customFormat="false" ht="12.75" hidden="false" customHeight="true" outlineLevel="0" collapsed="false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customFormat="false" ht="12.75" hidden="false" customHeight="true" outlineLevel="0" collapsed="false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customFormat="false" ht="12.75" hidden="false" customHeight="true" outlineLevel="0" collapsed="false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customFormat="false" ht="12.75" hidden="false" customHeight="true" outlineLevel="0" collapsed="false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customFormat="false" ht="12.75" hidden="false" customHeight="true" outlineLevel="0" collapsed="false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customFormat="false" ht="12.75" hidden="false" customHeight="true" outlineLevel="0" collapsed="false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customFormat="false" ht="12.75" hidden="false" customHeight="true" outlineLevel="0" collapsed="false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customFormat="false" ht="12.75" hidden="false" customHeight="true" outlineLevel="0" collapsed="false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customFormat="false" ht="12.75" hidden="false" customHeight="true" outlineLevel="0" collapsed="false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customFormat="false" ht="12.75" hidden="false" customHeight="true" outlineLevel="0" collapsed="false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customFormat="false" ht="12.75" hidden="false" customHeight="true" outlineLevel="0" collapsed="false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customFormat="false" ht="12.75" hidden="false" customHeight="true" outlineLevel="0" collapsed="false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customFormat="false" ht="12.75" hidden="false" customHeight="true" outlineLevel="0" collapsed="false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customFormat="false" ht="12.75" hidden="false" customHeight="true" outlineLevel="0" collapsed="false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customFormat="false" ht="12.75" hidden="false" customHeight="true" outlineLevel="0" collapsed="false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customFormat="false" ht="12.75" hidden="false" customHeight="true" outlineLevel="0" collapsed="false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customFormat="false" ht="12.75" hidden="false" customHeight="true" outlineLevel="0" collapsed="false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customFormat="false" ht="12.75" hidden="false" customHeight="true" outlineLevel="0" collapsed="false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customFormat="false" ht="12.75" hidden="false" customHeight="true" outlineLevel="0" collapsed="false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customFormat="false" ht="12.75" hidden="false" customHeight="true" outlineLevel="0" collapsed="false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customFormat="false" ht="12.75" hidden="false" customHeight="true" outlineLevel="0" collapsed="false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customFormat="false" ht="12.75" hidden="false" customHeight="true" outlineLevel="0" collapsed="false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customFormat="false" ht="12.75" hidden="false" customHeight="true" outlineLevel="0" collapsed="false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customFormat="false" ht="12.75" hidden="false" customHeight="true" outlineLevel="0" collapsed="false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customFormat="false" ht="12.75" hidden="false" customHeight="true" outlineLevel="0" collapsed="false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customFormat="false" ht="12.75" hidden="false" customHeight="true" outlineLevel="0" collapsed="false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customFormat="false" ht="12.75" hidden="false" customHeight="true" outlineLevel="0" collapsed="false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customFormat="false" ht="12.75" hidden="false" customHeight="true" outlineLevel="0" collapsed="false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customFormat="false" ht="12.75" hidden="false" customHeight="true" outlineLevel="0" collapsed="false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customFormat="false" ht="12.75" hidden="false" customHeight="true" outlineLevel="0" collapsed="false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customFormat="false" ht="12.75" hidden="false" customHeight="true" outlineLevel="0" collapsed="false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customFormat="false" ht="12.75" hidden="false" customHeight="true" outlineLevel="0" collapsed="false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customFormat="false" ht="12.75" hidden="false" customHeight="true" outlineLevel="0" collapsed="false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customFormat="false" ht="12.75" hidden="false" customHeight="true" outlineLevel="0" collapsed="false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customFormat="false" ht="12.75" hidden="false" customHeight="true" outlineLevel="0" collapsed="false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customFormat="false" ht="12.75" hidden="false" customHeight="true" outlineLevel="0" collapsed="false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customFormat="false" ht="12.75" hidden="false" customHeight="true" outlineLevel="0" collapsed="false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customFormat="false" ht="12.75" hidden="false" customHeight="true" outlineLevel="0" collapsed="false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customFormat="false" ht="12.75" hidden="false" customHeight="true" outlineLevel="0" collapsed="false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customFormat="false" ht="12.75" hidden="false" customHeight="true" outlineLevel="0" collapsed="false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customFormat="false" ht="12.75" hidden="false" customHeight="true" outlineLevel="0" collapsed="false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customFormat="false" ht="12.75" hidden="false" customHeight="true" outlineLevel="0" collapsed="false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customFormat="false" ht="12.75" hidden="false" customHeight="true" outlineLevel="0" collapsed="false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customFormat="false" ht="12.75" hidden="false" customHeight="true" outlineLevel="0" collapsed="false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customFormat="false" ht="12.75" hidden="false" customHeight="true" outlineLevel="0" collapsed="false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customFormat="false" ht="12.75" hidden="false" customHeight="true" outlineLevel="0" collapsed="false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customFormat="false" ht="12.75" hidden="false" customHeight="true" outlineLevel="0" collapsed="false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customFormat="false" ht="12.75" hidden="false" customHeight="true" outlineLevel="0" collapsed="false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customFormat="false" ht="12.75" hidden="false" customHeight="true" outlineLevel="0" collapsed="false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customFormat="false" ht="12.75" hidden="false" customHeight="true" outlineLevel="0" collapsed="false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customFormat="false" ht="12.75" hidden="false" customHeight="true" outlineLevel="0" collapsed="false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customFormat="false" ht="12.75" hidden="false" customHeight="true" outlineLevel="0" collapsed="false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customFormat="false" ht="12.75" hidden="false" customHeight="true" outlineLevel="0" collapsed="false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customFormat="false" ht="12.75" hidden="false" customHeight="true" outlineLevel="0" collapsed="false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customFormat="false" ht="12.75" hidden="false" customHeight="true" outlineLevel="0" collapsed="false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customFormat="false" ht="12.75" hidden="false" customHeight="true" outlineLevel="0" collapsed="false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customFormat="false" ht="12.75" hidden="false" customHeight="true" outlineLevel="0" collapsed="false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customFormat="false" ht="12.75" hidden="false" customHeight="true" outlineLevel="0" collapsed="false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customFormat="false" ht="12.75" hidden="false" customHeight="true" outlineLevel="0" collapsed="false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customFormat="false" ht="12.75" hidden="false" customHeight="true" outlineLevel="0" collapsed="false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customFormat="false" ht="12.75" hidden="false" customHeight="true" outlineLevel="0" collapsed="false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customFormat="false" ht="12.75" hidden="false" customHeight="true" outlineLevel="0" collapsed="false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customFormat="false" ht="12.75" hidden="false" customHeight="true" outlineLevel="0" collapsed="false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customFormat="false" ht="12.75" hidden="false" customHeight="true" outlineLevel="0" collapsed="false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customFormat="false" ht="12.75" hidden="false" customHeight="true" outlineLevel="0" collapsed="false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customFormat="false" ht="12.75" hidden="false" customHeight="true" outlineLevel="0" collapsed="false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customFormat="false" ht="12.75" hidden="false" customHeight="true" outlineLevel="0" collapsed="false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customFormat="false" ht="12.75" hidden="false" customHeight="true" outlineLevel="0" collapsed="false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customFormat="false" ht="12.75" hidden="false" customHeight="true" outlineLevel="0" collapsed="false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customFormat="false" ht="12.75" hidden="false" customHeight="true" outlineLevel="0" collapsed="false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customFormat="false" ht="12.75" hidden="false" customHeight="true" outlineLevel="0" collapsed="false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customFormat="false" ht="12.75" hidden="false" customHeight="true" outlineLevel="0" collapsed="false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customFormat="false" ht="12.75" hidden="false" customHeight="true" outlineLevel="0" collapsed="false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customFormat="false" ht="12.75" hidden="false" customHeight="true" outlineLevel="0" collapsed="false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customFormat="false" ht="12.75" hidden="false" customHeight="true" outlineLevel="0" collapsed="false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customFormat="false" ht="12.75" hidden="false" customHeight="true" outlineLevel="0" collapsed="false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customFormat="false" ht="12.75" hidden="false" customHeight="true" outlineLevel="0" collapsed="false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customFormat="false" ht="12.75" hidden="false" customHeight="true" outlineLevel="0" collapsed="false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customFormat="false" ht="12.75" hidden="false" customHeight="true" outlineLevel="0" collapsed="false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customFormat="false" ht="12.75" hidden="false" customHeight="true" outlineLevel="0" collapsed="false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customFormat="false" ht="12.75" hidden="false" customHeight="true" outlineLevel="0" collapsed="false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customFormat="false" ht="12.75" hidden="false" customHeight="true" outlineLevel="0" collapsed="false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customFormat="false" ht="12.75" hidden="false" customHeight="true" outlineLevel="0" collapsed="false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customFormat="false" ht="12.75" hidden="false" customHeight="true" outlineLevel="0" collapsed="false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customFormat="false" ht="12.75" hidden="false" customHeight="true" outlineLevel="0" collapsed="false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customFormat="false" ht="12.75" hidden="false" customHeight="true" outlineLevel="0" collapsed="false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customFormat="false" ht="12.75" hidden="false" customHeight="true" outlineLevel="0" collapsed="false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customFormat="false" ht="12.75" hidden="false" customHeight="true" outlineLevel="0" collapsed="false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customFormat="false" ht="12.75" hidden="false" customHeight="true" outlineLevel="0" collapsed="false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customFormat="false" ht="12.75" hidden="false" customHeight="true" outlineLevel="0" collapsed="false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customFormat="false" ht="12.75" hidden="false" customHeight="true" outlineLevel="0" collapsed="false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customFormat="false" ht="12.75" hidden="false" customHeight="true" outlineLevel="0" collapsed="false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customFormat="false" ht="12.75" hidden="false" customHeight="true" outlineLevel="0" collapsed="false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customFormat="false" ht="12.75" hidden="false" customHeight="true" outlineLevel="0" collapsed="false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customFormat="false" ht="12.75" hidden="false" customHeight="true" outlineLevel="0" collapsed="false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customFormat="false" ht="12.75" hidden="false" customHeight="true" outlineLevel="0" collapsed="false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customFormat="false" ht="12.75" hidden="false" customHeight="true" outlineLevel="0" collapsed="false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customFormat="false" ht="12.75" hidden="false" customHeight="true" outlineLevel="0" collapsed="false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customFormat="false" ht="12.75" hidden="false" customHeight="true" outlineLevel="0" collapsed="false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customFormat="false" ht="12.75" hidden="false" customHeight="true" outlineLevel="0" collapsed="false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customFormat="false" ht="12.75" hidden="false" customHeight="true" outlineLevel="0" collapsed="false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customFormat="false" ht="12.75" hidden="false" customHeight="true" outlineLevel="0" collapsed="false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customFormat="false" ht="12.75" hidden="false" customHeight="true" outlineLevel="0" collapsed="false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customFormat="false" ht="12.75" hidden="false" customHeight="true" outlineLevel="0" collapsed="false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customFormat="false" ht="12.75" hidden="false" customHeight="true" outlineLevel="0" collapsed="false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customFormat="false" ht="12.75" hidden="false" customHeight="true" outlineLevel="0" collapsed="false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customFormat="false" ht="12.75" hidden="false" customHeight="true" outlineLevel="0" collapsed="false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customFormat="false" ht="12.75" hidden="false" customHeight="true" outlineLevel="0" collapsed="false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customFormat="false" ht="12.75" hidden="false" customHeight="true" outlineLevel="0" collapsed="false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customFormat="false" ht="12.75" hidden="false" customHeight="true" outlineLevel="0" collapsed="false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customFormat="false" ht="12.75" hidden="false" customHeight="true" outlineLevel="0" collapsed="false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customFormat="false" ht="12.75" hidden="false" customHeight="true" outlineLevel="0" collapsed="false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customFormat="false" ht="12.75" hidden="false" customHeight="true" outlineLevel="0" collapsed="false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customFormat="false" ht="12.75" hidden="false" customHeight="true" outlineLevel="0" collapsed="false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customFormat="false" ht="12.75" hidden="false" customHeight="true" outlineLevel="0" collapsed="false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customFormat="false" ht="12.75" hidden="false" customHeight="true" outlineLevel="0" collapsed="false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customFormat="false" ht="12.75" hidden="false" customHeight="true" outlineLevel="0" collapsed="false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customFormat="false" ht="12.75" hidden="false" customHeight="true" outlineLevel="0" collapsed="false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customFormat="false" ht="12.75" hidden="false" customHeight="true" outlineLevel="0" collapsed="false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customFormat="false" ht="12.75" hidden="false" customHeight="true" outlineLevel="0" collapsed="false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customFormat="false" ht="12.75" hidden="false" customHeight="true" outlineLevel="0" collapsed="false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customFormat="false" ht="12.75" hidden="false" customHeight="true" outlineLevel="0" collapsed="false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customFormat="false" ht="12.75" hidden="false" customHeight="true" outlineLevel="0" collapsed="false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customFormat="false" ht="12.75" hidden="false" customHeight="true" outlineLevel="0" collapsed="false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customFormat="false" ht="12.75" hidden="false" customHeight="true" outlineLevel="0" collapsed="false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customFormat="false" ht="12.75" hidden="false" customHeight="true" outlineLevel="0" collapsed="false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customFormat="false" ht="12.75" hidden="false" customHeight="true" outlineLevel="0" collapsed="false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customFormat="false" ht="12.75" hidden="false" customHeight="true" outlineLevel="0" collapsed="false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customFormat="false" ht="12.75" hidden="false" customHeight="true" outlineLevel="0" collapsed="false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customFormat="false" ht="12.75" hidden="false" customHeight="true" outlineLevel="0" collapsed="false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customFormat="false" ht="12.75" hidden="false" customHeight="true" outlineLevel="0" collapsed="false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customFormat="false" ht="12.75" hidden="false" customHeight="true" outlineLevel="0" collapsed="false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customFormat="false" ht="12.75" hidden="false" customHeight="true" outlineLevel="0" collapsed="false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customFormat="false" ht="12.75" hidden="false" customHeight="true" outlineLevel="0" collapsed="false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customFormat="false" ht="12.75" hidden="false" customHeight="true" outlineLevel="0" collapsed="false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customFormat="false" ht="12.75" hidden="false" customHeight="true" outlineLevel="0" collapsed="false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customFormat="false" ht="12.75" hidden="false" customHeight="true" outlineLevel="0" collapsed="false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customFormat="false" ht="12.75" hidden="false" customHeight="true" outlineLevel="0" collapsed="false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customFormat="false" ht="12.75" hidden="false" customHeight="true" outlineLevel="0" collapsed="false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customFormat="false" ht="12.75" hidden="false" customHeight="true" outlineLevel="0" collapsed="false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customFormat="false" ht="12.75" hidden="false" customHeight="true" outlineLevel="0" collapsed="false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customFormat="false" ht="12.75" hidden="false" customHeight="true" outlineLevel="0" collapsed="false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customFormat="false" ht="12.75" hidden="false" customHeight="true" outlineLevel="0" collapsed="false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customFormat="false" ht="12.75" hidden="false" customHeight="true" outlineLevel="0" collapsed="false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customFormat="false" ht="12.75" hidden="false" customHeight="true" outlineLevel="0" collapsed="false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customFormat="false" ht="12.75" hidden="false" customHeight="true" outlineLevel="0" collapsed="false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customFormat="false" ht="12.75" hidden="false" customHeight="true" outlineLevel="0" collapsed="false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customFormat="false" ht="12.75" hidden="false" customHeight="true" outlineLevel="0" collapsed="false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customFormat="false" ht="12.75" hidden="false" customHeight="true" outlineLevel="0" collapsed="false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customFormat="false" ht="12.75" hidden="false" customHeight="true" outlineLevel="0" collapsed="false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customFormat="false" ht="12.75" hidden="false" customHeight="true" outlineLevel="0" collapsed="false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customFormat="false" ht="12.75" hidden="false" customHeight="true" outlineLevel="0" collapsed="false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customFormat="false" ht="12.75" hidden="false" customHeight="true" outlineLevel="0" collapsed="false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customFormat="false" ht="12.75" hidden="false" customHeight="true" outlineLevel="0" collapsed="false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customFormat="false" ht="12.75" hidden="false" customHeight="true" outlineLevel="0" collapsed="false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customFormat="false" ht="12.75" hidden="false" customHeight="true" outlineLevel="0" collapsed="false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customFormat="false" ht="12.75" hidden="false" customHeight="true" outlineLevel="0" collapsed="false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customFormat="false" ht="12.75" hidden="false" customHeight="true" outlineLevel="0" collapsed="false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customFormat="false" ht="12.75" hidden="false" customHeight="true" outlineLevel="0" collapsed="false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customFormat="false" ht="12.75" hidden="false" customHeight="true" outlineLevel="0" collapsed="false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customFormat="false" ht="12.75" hidden="false" customHeight="true" outlineLevel="0" collapsed="false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customFormat="false" ht="12.75" hidden="false" customHeight="true" outlineLevel="0" collapsed="false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customFormat="false" ht="12.75" hidden="false" customHeight="true" outlineLevel="0" collapsed="false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customFormat="false" ht="12.75" hidden="false" customHeight="true" outlineLevel="0" collapsed="false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customFormat="false" ht="12.75" hidden="false" customHeight="true" outlineLevel="0" collapsed="false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customFormat="false" ht="12.75" hidden="false" customHeight="true" outlineLevel="0" collapsed="false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customFormat="false" ht="12.75" hidden="false" customHeight="true" outlineLevel="0" collapsed="false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customFormat="false" ht="12.75" hidden="false" customHeight="true" outlineLevel="0" collapsed="false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customFormat="false" ht="12.75" hidden="false" customHeight="true" outlineLevel="0" collapsed="false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customFormat="false" ht="12.75" hidden="false" customHeight="true" outlineLevel="0" collapsed="false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customFormat="false" ht="12.75" hidden="false" customHeight="true" outlineLevel="0" collapsed="false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customFormat="false" ht="12.75" hidden="false" customHeight="true" outlineLevel="0" collapsed="false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customFormat="false" ht="12.75" hidden="false" customHeight="true" outlineLevel="0" collapsed="false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customFormat="false" ht="12.75" hidden="false" customHeight="true" outlineLevel="0" collapsed="false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customFormat="false" ht="12.75" hidden="false" customHeight="true" outlineLevel="0" collapsed="false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customFormat="false" ht="12.75" hidden="false" customHeight="true" outlineLevel="0" collapsed="false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customFormat="false" ht="12.75" hidden="false" customHeight="true" outlineLevel="0" collapsed="false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customFormat="false" ht="12.75" hidden="false" customHeight="true" outlineLevel="0" collapsed="false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customFormat="false" ht="12.75" hidden="false" customHeight="true" outlineLevel="0" collapsed="false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customFormat="false" ht="12.75" hidden="false" customHeight="true" outlineLevel="0" collapsed="false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customFormat="false" ht="12.75" hidden="false" customHeight="true" outlineLevel="0" collapsed="false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customFormat="false" ht="12.75" hidden="false" customHeight="true" outlineLevel="0" collapsed="false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customFormat="false" ht="12.75" hidden="false" customHeight="true" outlineLevel="0" collapsed="false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customFormat="false" ht="12.75" hidden="false" customHeight="true" outlineLevel="0" collapsed="false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customFormat="false" ht="12.75" hidden="false" customHeight="true" outlineLevel="0" collapsed="false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customFormat="false" ht="12.75" hidden="false" customHeight="true" outlineLevel="0" collapsed="false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customFormat="false" ht="12.75" hidden="false" customHeight="true" outlineLevel="0" collapsed="false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customFormat="false" ht="12.75" hidden="false" customHeight="true" outlineLevel="0" collapsed="false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customFormat="false" ht="12.75" hidden="false" customHeight="true" outlineLevel="0" collapsed="false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customFormat="false" ht="12.75" hidden="false" customHeight="true" outlineLevel="0" collapsed="false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customFormat="false" ht="12.75" hidden="false" customHeight="true" outlineLevel="0" collapsed="false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customFormat="false" ht="12.75" hidden="false" customHeight="true" outlineLevel="0" collapsed="false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customFormat="false" ht="12.75" hidden="false" customHeight="true" outlineLevel="0" collapsed="false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customFormat="false" ht="12.75" hidden="false" customHeight="true" outlineLevel="0" collapsed="false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customFormat="false" ht="12.75" hidden="false" customHeight="true" outlineLevel="0" collapsed="false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customFormat="false" ht="12.75" hidden="false" customHeight="true" outlineLevel="0" collapsed="false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customFormat="false" ht="12.75" hidden="false" customHeight="true" outlineLevel="0" collapsed="false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customFormat="false" ht="12.75" hidden="false" customHeight="true" outlineLevel="0" collapsed="false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customFormat="false" ht="12.75" hidden="false" customHeight="true" outlineLevel="0" collapsed="false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customFormat="false" ht="12.75" hidden="false" customHeight="true" outlineLevel="0" collapsed="false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customFormat="false" ht="12.75" hidden="false" customHeight="true" outlineLevel="0" collapsed="false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customFormat="false" ht="12.75" hidden="false" customHeight="true" outlineLevel="0" collapsed="false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customFormat="false" ht="12.75" hidden="false" customHeight="true" outlineLevel="0" collapsed="false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customFormat="false" ht="12.75" hidden="false" customHeight="true" outlineLevel="0" collapsed="false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customFormat="false" ht="12.75" hidden="false" customHeight="true" outlineLevel="0" collapsed="false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customFormat="false" ht="12.75" hidden="false" customHeight="true" outlineLevel="0" collapsed="false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customFormat="false" ht="12.75" hidden="false" customHeight="true" outlineLevel="0" collapsed="false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customFormat="false" ht="12.75" hidden="false" customHeight="true" outlineLevel="0" collapsed="false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customFormat="false" ht="12.75" hidden="false" customHeight="true" outlineLevel="0" collapsed="false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customFormat="false" ht="12.75" hidden="false" customHeight="true" outlineLevel="0" collapsed="false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customFormat="false" ht="12.75" hidden="false" customHeight="true" outlineLevel="0" collapsed="false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customFormat="false" ht="12.75" hidden="false" customHeight="true" outlineLevel="0" collapsed="false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customFormat="false" ht="12.75" hidden="false" customHeight="true" outlineLevel="0" collapsed="false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customFormat="false" ht="12.75" hidden="false" customHeight="true" outlineLevel="0" collapsed="false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customFormat="false" ht="12.75" hidden="false" customHeight="true" outlineLevel="0" collapsed="false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customFormat="false" ht="12.75" hidden="false" customHeight="true" outlineLevel="0" collapsed="false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customFormat="false" ht="12.75" hidden="false" customHeight="true" outlineLevel="0" collapsed="false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customFormat="false" ht="12.75" hidden="false" customHeight="true" outlineLevel="0" collapsed="false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customFormat="false" ht="12.75" hidden="false" customHeight="true" outlineLevel="0" collapsed="false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customFormat="false" ht="12.75" hidden="false" customHeight="true" outlineLevel="0" collapsed="false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customFormat="false" ht="12.75" hidden="false" customHeight="true" outlineLevel="0" collapsed="false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customFormat="false" ht="12.75" hidden="false" customHeight="true" outlineLevel="0" collapsed="false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customFormat="false" ht="12.75" hidden="false" customHeight="true" outlineLevel="0" collapsed="false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customFormat="false" ht="12.75" hidden="false" customHeight="true" outlineLevel="0" collapsed="false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customFormat="false" ht="12.75" hidden="false" customHeight="true" outlineLevel="0" collapsed="false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customFormat="false" ht="12.75" hidden="false" customHeight="true" outlineLevel="0" collapsed="false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customFormat="false" ht="12.75" hidden="false" customHeight="true" outlineLevel="0" collapsed="false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customFormat="false" ht="12.75" hidden="false" customHeight="true" outlineLevel="0" collapsed="false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customFormat="false" ht="12.75" hidden="false" customHeight="true" outlineLevel="0" collapsed="false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customFormat="false" ht="12.75" hidden="false" customHeight="true" outlineLevel="0" collapsed="false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customFormat="false" ht="12.75" hidden="false" customHeight="true" outlineLevel="0" collapsed="false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customFormat="false" ht="12.75" hidden="false" customHeight="true" outlineLevel="0" collapsed="false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customFormat="false" ht="12.75" hidden="false" customHeight="true" outlineLevel="0" collapsed="false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customFormat="false" ht="12.75" hidden="false" customHeight="true" outlineLevel="0" collapsed="false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customFormat="false" ht="12.75" hidden="false" customHeight="true" outlineLevel="0" collapsed="false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customFormat="false" ht="12.75" hidden="false" customHeight="true" outlineLevel="0" collapsed="false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customFormat="false" ht="12.75" hidden="false" customHeight="true" outlineLevel="0" collapsed="false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customFormat="false" ht="12.75" hidden="false" customHeight="true" outlineLevel="0" collapsed="false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customFormat="false" ht="12.75" hidden="false" customHeight="true" outlineLevel="0" collapsed="false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customFormat="false" ht="12.75" hidden="false" customHeight="true" outlineLevel="0" collapsed="false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customFormat="false" ht="12.75" hidden="false" customHeight="true" outlineLevel="0" collapsed="false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customFormat="false" ht="12.75" hidden="false" customHeight="true" outlineLevel="0" collapsed="false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customFormat="false" ht="12.75" hidden="false" customHeight="true" outlineLevel="0" collapsed="false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customFormat="false" ht="12.75" hidden="false" customHeight="true" outlineLevel="0" collapsed="false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customFormat="false" ht="12.75" hidden="false" customHeight="true" outlineLevel="0" collapsed="false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customFormat="false" ht="12.75" hidden="false" customHeight="true" outlineLevel="0" collapsed="false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customFormat="false" ht="12.75" hidden="false" customHeight="true" outlineLevel="0" collapsed="false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customFormat="false" ht="12.75" hidden="false" customHeight="true" outlineLevel="0" collapsed="false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customFormat="false" ht="12.75" hidden="false" customHeight="true" outlineLevel="0" collapsed="false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customFormat="false" ht="12.75" hidden="false" customHeight="true" outlineLevel="0" collapsed="false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customFormat="false" ht="12.75" hidden="false" customHeight="true" outlineLevel="0" collapsed="false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customFormat="false" ht="12.75" hidden="false" customHeight="true" outlineLevel="0" collapsed="false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customFormat="false" ht="12.75" hidden="false" customHeight="true" outlineLevel="0" collapsed="false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customFormat="false" ht="12.75" hidden="false" customHeight="true" outlineLevel="0" collapsed="false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customFormat="false" ht="12.75" hidden="false" customHeight="true" outlineLevel="0" collapsed="false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customFormat="false" ht="12.75" hidden="false" customHeight="true" outlineLevel="0" collapsed="false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customFormat="false" ht="12.75" hidden="false" customHeight="true" outlineLevel="0" collapsed="false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customFormat="false" ht="12.75" hidden="false" customHeight="true" outlineLevel="0" collapsed="false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customFormat="false" ht="12.75" hidden="false" customHeight="true" outlineLevel="0" collapsed="false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customFormat="false" ht="12.75" hidden="false" customHeight="true" outlineLevel="0" collapsed="false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customFormat="false" ht="12.75" hidden="false" customHeight="true" outlineLevel="0" collapsed="false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customFormat="false" ht="12.75" hidden="false" customHeight="true" outlineLevel="0" collapsed="false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customFormat="false" ht="12.75" hidden="false" customHeight="true" outlineLevel="0" collapsed="false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customFormat="false" ht="12.75" hidden="false" customHeight="true" outlineLevel="0" collapsed="false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customFormat="false" ht="12.75" hidden="false" customHeight="true" outlineLevel="0" collapsed="false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customFormat="false" ht="12.75" hidden="false" customHeight="true" outlineLevel="0" collapsed="false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customFormat="false" ht="12.75" hidden="false" customHeight="true" outlineLevel="0" collapsed="false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customFormat="false" ht="12.75" hidden="false" customHeight="true" outlineLevel="0" collapsed="false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customFormat="false" ht="12.75" hidden="false" customHeight="true" outlineLevel="0" collapsed="false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customFormat="false" ht="12.75" hidden="false" customHeight="true" outlineLevel="0" collapsed="false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customFormat="false" ht="12.75" hidden="false" customHeight="true" outlineLevel="0" collapsed="false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customFormat="false" ht="12.75" hidden="false" customHeight="true" outlineLevel="0" collapsed="false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customFormat="false" ht="12.75" hidden="false" customHeight="true" outlineLevel="0" collapsed="false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customFormat="false" ht="12.75" hidden="false" customHeight="true" outlineLevel="0" collapsed="false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customFormat="false" ht="12.75" hidden="false" customHeight="true" outlineLevel="0" collapsed="false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customFormat="false" ht="12.75" hidden="false" customHeight="true" outlineLevel="0" collapsed="false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customFormat="false" ht="12.75" hidden="false" customHeight="true" outlineLevel="0" collapsed="false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customFormat="false" ht="12.75" hidden="false" customHeight="true" outlineLevel="0" collapsed="false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customFormat="false" ht="12.75" hidden="false" customHeight="true" outlineLevel="0" collapsed="false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customFormat="false" ht="12.75" hidden="false" customHeight="true" outlineLevel="0" collapsed="false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customFormat="false" ht="12.75" hidden="false" customHeight="true" outlineLevel="0" collapsed="false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customFormat="false" ht="12.75" hidden="false" customHeight="true" outlineLevel="0" collapsed="false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customFormat="false" ht="12.75" hidden="false" customHeight="true" outlineLevel="0" collapsed="false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customFormat="false" ht="12.75" hidden="false" customHeight="true" outlineLevel="0" collapsed="false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customFormat="false" ht="12.75" hidden="false" customHeight="true" outlineLevel="0" collapsed="false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customFormat="false" ht="12.75" hidden="false" customHeight="true" outlineLevel="0" collapsed="false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customFormat="false" ht="12.75" hidden="false" customHeight="true" outlineLevel="0" collapsed="false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customFormat="false" ht="12.75" hidden="false" customHeight="true" outlineLevel="0" collapsed="false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customFormat="false" ht="12.75" hidden="false" customHeight="true" outlineLevel="0" collapsed="false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customFormat="false" ht="12.75" hidden="false" customHeight="true" outlineLevel="0" collapsed="false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customFormat="false" ht="12.75" hidden="false" customHeight="true" outlineLevel="0" collapsed="false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customFormat="false" ht="12.75" hidden="false" customHeight="true" outlineLevel="0" collapsed="false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customFormat="false" ht="12.75" hidden="false" customHeight="true" outlineLevel="0" collapsed="false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customFormat="false" ht="12.75" hidden="false" customHeight="true" outlineLevel="0" collapsed="false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customFormat="false" ht="12.75" hidden="false" customHeight="true" outlineLevel="0" collapsed="false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customFormat="false" ht="12.75" hidden="false" customHeight="true" outlineLevel="0" collapsed="false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customFormat="false" ht="12.75" hidden="false" customHeight="true" outlineLevel="0" collapsed="false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customFormat="false" ht="12.75" hidden="false" customHeight="true" outlineLevel="0" collapsed="false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customFormat="false" ht="12.75" hidden="false" customHeight="true" outlineLevel="0" collapsed="false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customFormat="false" ht="12.75" hidden="false" customHeight="true" outlineLevel="0" collapsed="false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customFormat="false" ht="12.75" hidden="false" customHeight="true" outlineLevel="0" collapsed="false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customFormat="false" ht="12.75" hidden="false" customHeight="true" outlineLevel="0" collapsed="false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customFormat="false" ht="12.75" hidden="false" customHeight="true" outlineLevel="0" collapsed="false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customFormat="false" ht="12.75" hidden="false" customHeight="true" outlineLevel="0" collapsed="false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customFormat="false" ht="12.75" hidden="false" customHeight="true" outlineLevel="0" collapsed="false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customFormat="false" ht="12.75" hidden="false" customHeight="true" outlineLevel="0" collapsed="false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customFormat="false" ht="12.75" hidden="false" customHeight="true" outlineLevel="0" collapsed="false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customFormat="false" ht="12.75" hidden="false" customHeight="true" outlineLevel="0" collapsed="false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customFormat="false" ht="12.75" hidden="false" customHeight="true" outlineLevel="0" collapsed="false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customFormat="false" ht="12.75" hidden="false" customHeight="true" outlineLevel="0" collapsed="false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customFormat="false" ht="12.75" hidden="false" customHeight="true" outlineLevel="0" collapsed="false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customFormat="false" ht="12.75" hidden="false" customHeight="true" outlineLevel="0" collapsed="false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customFormat="false" ht="12.75" hidden="false" customHeight="true" outlineLevel="0" collapsed="false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customFormat="false" ht="12.75" hidden="false" customHeight="true" outlineLevel="0" collapsed="false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customFormat="false" ht="12.75" hidden="false" customHeight="true" outlineLevel="0" collapsed="false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customFormat="false" ht="12.75" hidden="false" customHeight="true" outlineLevel="0" collapsed="false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customFormat="false" ht="12.75" hidden="false" customHeight="true" outlineLevel="0" collapsed="false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customFormat="false" ht="12.75" hidden="false" customHeight="true" outlineLevel="0" collapsed="false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customFormat="false" ht="12.75" hidden="false" customHeight="true" outlineLevel="0" collapsed="false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customFormat="false" ht="12.75" hidden="false" customHeight="true" outlineLevel="0" collapsed="false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customFormat="false" ht="12.75" hidden="false" customHeight="true" outlineLevel="0" collapsed="false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customFormat="false" ht="12.75" hidden="false" customHeight="true" outlineLevel="0" collapsed="false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customFormat="false" ht="12.75" hidden="false" customHeight="true" outlineLevel="0" collapsed="false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customFormat="false" ht="12.75" hidden="false" customHeight="true" outlineLevel="0" collapsed="false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customFormat="false" ht="12.75" hidden="false" customHeight="true" outlineLevel="0" collapsed="false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customFormat="false" ht="12.75" hidden="false" customHeight="true" outlineLevel="0" collapsed="false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customFormat="false" ht="12.75" hidden="false" customHeight="true" outlineLevel="0" collapsed="false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customFormat="false" ht="12.75" hidden="false" customHeight="true" outlineLevel="0" collapsed="false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customFormat="false" ht="12.75" hidden="false" customHeight="true" outlineLevel="0" collapsed="false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customFormat="false" ht="12.75" hidden="false" customHeight="true" outlineLevel="0" collapsed="false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customFormat="false" ht="12.75" hidden="false" customHeight="true" outlineLevel="0" collapsed="false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customFormat="false" ht="12.75" hidden="false" customHeight="true" outlineLevel="0" collapsed="false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customFormat="false" ht="12.75" hidden="false" customHeight="true" outlineLevel="0" collapsed="false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customFormat="false" ht="12.75" hidden="false" customHeight="true" outlineLevel="0" collapsed="false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customFormat="false" ht="12.75" hidden="false" customHeight="true" outlineLevel="0" collapsed="false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customFormat="false" ht="12.75" hidden="false" customHeight="true" outlineLevel="0" collapsed="false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customFormat="false" ht="12.75" hidden="false" customHeight="true" outlineLevel="0" collapsed="false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customFormat="false" ht="12.75" hidden="false" customHeight="true" outlineLevel="0" collapsed="false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customFormat="false" ht="12.75" hidden="false" customHeight="true" outlineLevel="0" collapsed="false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customFormat="false" ht="12.75" hidden="false" customHeight="true" outlineLevel="0" collapsed="false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customFormat="false" ht="12.75" hidden="false" customHeight="true" outlineLevel="0" collapsed="false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customFormat="false" ht="12.75" hidden="false" customHeight="true" outlineLevel="0" collapsed="false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customFormat="false" ht="12.75" hidden="false" customHeight="true" outlineLevel="0" collapsed="false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customFormat="false" ht="12.75" hidden="false" customHeight="true" outlineLevel="0" collapsed="false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customFormat="false" ht="12.75" hidden="false" customHeight="true" outlineLevel="0" collapsed="false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customFormat="false" ht="12.75" hidden="false" customHeight="true" outlineLevel="0" collapsed="false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customFormat="false" ht="12.75" hidden="false" customHeight="true" outlineLevel="0" collapsed="false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customFormat="false" ht="12.75" hidden="false" customHeight="true" outlineLevel="0" collapsed="false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customFormat="false" ht="12.75" hidden="false" customHeight="true" outlineLevel="0" collapsed="false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customFormat="false" ht="12.75" hidden="false" customHeight="true" outlineLevel="0" collapsed="false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customFormat="false" ht="12.75" hidden="false" customHeight="true" outlineLevel="0" collapsed="false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customFormat="false" ht="12.75" hidden="false" customHeight="true" outlineLevel="0" collapsed="false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customFormat="false" ht="12.75" hidden="false" customHeight="true" outlineLevel="0" collapsed="false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customFormat="false" ht="12.75" hidden="false" customHeight="true" outlineLevel="0" collapsed="false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customFormat="false" ht="12.75" hidden="false" customHeight="true" outlineLevel="0" collapsed="false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customFormat="false" ht="12.75" hidden="false" customHeight="true" outlineLevel="0" collapsed="false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customFormat="false" ht="12.75" hidden="false" customHeight="true" outlineLevel="0" collapsed="false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customFormat="false" ht="12.75" hidden="false" customHeight="true" outlineLevel="0" collapsed="false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customFormat="false" ht="12.75" hidden="false" customHeight="true" outlineLevel="0" collapsed="false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customFormat="false" ht="12.75" hidden="false" customHeight="true" outlineLevel="0" collapsed="false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customFormat="false" ht="12.75" hidden="false" customHeight="true" outlineLevel="0" collapsed="false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customFormat="false" ht="12.75" hidden="false" customHeight="true" outlineLevel="0" collapsed="false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customFormat="false" ht="12.75" hidden="false" customHeight="true" outlineLevel="0" collapsed="false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customFormat="false" ht="12.75" hidden="false" customHeight="true" outlineLevel="0" collapsed="false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customFormat="false" ht="12.75" hidden="false" customHeight="true" outlineLevel="0" collapsed="false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customFormat="false" ht="12.75" hidden="false" customHeight="true" outlineLevel="0" collapsed="false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customFormat="false" ht="12.75" hidden="false" customHeight="true" outlineLevel="0" collapsed="false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customFormat="false" ht="12.75" hidden="false" customHeight="true" outlineLevel="0" collapsed="false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customFormat="false" ht="12.75" hidden="false" customHeight="true" outlineLevel="0" collapsed="false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customFormat="false" ht="12.75" hidden="false" customHeight="true" outlineLevel="0" collapsed="false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customFormat="false" ht="12.75" hidden="false" customHeight="true" outlineLevel="0" collapsed="false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customFormat="false" ht="12.75" hidden="false" customHeight="true" outlineLevel="0" collapsed="false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customFormat="false" ht="12.75" hidden="false" customHeight="true" outlineLevel="0" collapsed="false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customFormat="false" ht="12.75" hidden="false" customHeight="true" outlineLevel="0" collapsed="false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customFormat="false" ht="12.75" hidden="false" customHeight="true" outlineLevel="0" collapsed="false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customFormat="false" ht="12.75" hidden="false" customHeight="true" outlineLevel="0" collapsed="false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customFormat="false" ht="12.75" hidden="false" customHeight="true" outlineLevel="0" collapsed="false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customFormat="false" ht="12.75" hidden="false" customHeight="true" outlineLevel="0" collapsed="false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customFormat="false" ht="12.75" hidden="false" customHeight="true" outlineLevel="0" collapsed="false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customFormat="false" ht="12.75" hidden="false" customHeight="true" outlineLevel="0" collapsed="false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customFormat="false" ht="12.75" hidden="false" customHeight="true" outlineLevel="0" collapsed="false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customFormat="false" ht="12.75" hidden="false" customHeight="true" outlineLevel="0" collapsed="false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customFormat="false" ht="12.75" hidden="false" customHeight="true" outlineLevel="0" collapsed="false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customFormat="false" ht="12.75" hidden="false" customHeight="true" outlineLevel="0" collapsed="false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customFormat="false" ht="12.75" hidden="false" customHeight="true" outlineLevel="0" collapsed="false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customFormat="false" ht="12.75" hidden="false" customHeight="true" outlineLevel="0" collapsed="false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customFormat="false" ht="12.75" hidden="false" customHeight="true" outlineLevel="0" collapsed="false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customFormat="false" ht="12.75" hidden="false" customHeight="true" outlineLevel="0" collapsed="false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customFormat="false" ht="12.75" hidden="false" customHeight="true" outlineLevel="0" collapsed="false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customFormat="false" ht="12.75" hidden="false" customHeight="true" outlineLevel="0" collapsed="false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customFormat="false" ht="12.75" hidden="false" customHeight="true" outlineLevel="0" collapsed="false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customFormat="false" ht="12.75" hidden="false" customHeight="true" outlineLevel="0" collapsed="false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customFormat="false" ht="12.75" hidden="false" customHeight="true" outlineLevel="0" collapsed="false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customFormat="false" ht="12.75" hidden="false" customHeight="true" outlineLevel="0" collapsed="false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customFormat="false" ht="12.75" hidden="false" customHeight="true" outlineLevel="0" collapsed="false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customFormat="false" ht="12.75" hidden="false" customHeight="true" outlineLevel="0" collapsed="false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customFormat="false" ht="12.75" hidden="false" customHeight="true" outlineLevel="0" collapsed="false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customFormat="false" ht="12.75" hidden="false" customHeight="true" outlineLevel="0" collapsed="false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customFormat="false" ht="12.75" hidden="false" customHeight="true" outlineLevel="0" collapsed="false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customFormat="false" ht="12.75" hidden="false" customHeight="true" outlineLevel="0" collapsed="false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customFormat="false" ht="12.75" hidden="false" customHeight="true" outlineLevel="0" collapsed="false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customFormat="false" ht="12.75" hidden="false" customHeight="true" outlineLevel="0" collapsed="false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customFormat="false" ht="12.75" hidden="false" customHeight="true" outlineLevel="0" collapsed="false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customFormat="false" ht="12.75" hidden="false" customHeight="true" outlineLevel="0" collapsed="false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customFormat="false" ht="12.75" hidden="false" customHeight="true" outlineLevel="0" collapsed="false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customFormat="false" ht="12.75" hidden="false" customHeight="true" outlineLevel="0" collapsed="false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customFormat="false" ht="12.75" hidden="false" customHeight="true" outlineLevel="0" collapsed="false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customFormat="false" ht="12.75" hidden="false" customHeight="true" outlineLevel="0" collapsed="false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customFormat="false" ht="12.75" hidden="false" customHeight="true" outlineLevel="0" collapsed="false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customFormat="false" ht="12.75" hidden="false" customHeight="true" outlineLevel="0" collapsed="false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customFormat="false" ht="12.75" hidden="false" customHeight="true" outlineLevel="0" collapsed="false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customFormat="false" ht="12.75" hidden="false" customHeight="true" outlineLevel="0" collapsed="false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customFormat="false" ht="12.75" hidden="false" customHeight="true" outlineLevel="0" collapsed="false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customFormat="false" ht="12.75" hidden="false" customHeight="true" outlineLevel="0" collapsed="false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customFormat="false" ht="12.75" hidden="false" customHeight="true" outlineLevel="0" collapsed="false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customFormat="false" ht="12.75" hidden="false" customHeight="true" outlineLevel="0" collapsed="false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customFormat="false" ht="12.75" hidden="false" customHeight="true" outlineLevel="0" collapsed="false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customFormat="false" ht="12.75" hidden="false" customHeight="true" outlineLevel="0" collapsed="false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customFormat="false" ht="12.75" hidden="false" customHeight="true" outlineLevel="0" collapsed="false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customFormat="false" ht="12.75" hidden="false" customHeight="true" outlineLevel="0" collapsed="false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customFormat="false" ht="12.75" hidden="false" customHeight="true" outlineLevel="0" collapsed="false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customFormat="false" ht="12.75" hidden="false" customHeight="true" outlineLevel="0" collapsed="false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customFormat="false" ht="12.75" hidden="false" customHeight="true" outlineLevel="0" collapsed="false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customFormat="false" ht="12.75" hidden="false" customHeight="true" outlineLevel="0" collapsed="false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customFormat="false" ht="12.75" hidden="false" customHeight="true" outlineLevel="0" collapsed="false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customFormat="false" ht="12.75" hidden="false" customHeight="true" outlineLevel="0" collapsed="false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customFormat="false" ht="12.75" hidden="false" customHeight="true" outlineLevel="0" collapsed="false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customFormat="false" ht="12.75" hidden="false" customHeight="true" outlineLevel="0" collapsed="false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customFormat="false" ht="12.75" hidden="false" customHeight="true" outlineLevel="0" collapsed="false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customFormat="false" ht="12.75" hidden="false" customHeight="true" outlineLevel="0" collapsed="false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customFormat="false" ht="12.75" hidden="false" customHeight="true" outlineLevel="0" collapsed="false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customFormat="false" ht="12.75" hidden="false" customHeight="true" outlineLevel="0" collapsed="false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customFormat="false" ht="12.75" hidden="false" customHeight="true" outlineLevel="0" collapsed="false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customFormat="false" ht="12.75" hidden="false" customHeight="true" outlineLevel="0" collapsed="false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customFormat="false" ht="12.75" hidden="false" customHeight="true" outlineLevel="0" collapsed="false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customFormat="false" ht="12.75" hidden="false" customHeight="true" outlineLevel="0" collapsed="false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customFormat="false" ht="12.75" hidden="false" customHeight="true" outlineLevel="0" collapsed="false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customFormat="false" ht="12.75" hidden="false" customHeight="true" outlineLevel="0" collapsed="false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customFormat="false" ht="12.75" hidden="false" customHeight="true" outlineLevel="0" collapsed="false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customFormat="false" ht="12.75" hidden="false" customHeight="true" outlineLevel="0" collapsed="false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customFormat="false" ht="12.75" hidden="false" customHeight="true" outlineLevel="0" collapsed="false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customFormat="false" ht="12.75" hidden="false" customHeight="true" outlineLevel="0" collapsed="false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customFormat="false" ht="12.75" hidden="false" customHeight="true" outlineLevel="0" collapsed="false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customFormat="false" ht="12.75" hidden="false" customHeight="true" outlineLevel="0" collapsed="false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customFormat="false" ht="12.75" hidden="false" customHeight="true" outlineLevel="0" collapsed="false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customFormat="false" ht="12.75" hidden="false" customHeight="true" outlineLevel="0" collapsed="false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customFormat="false" ht="12.75" hidden="false" customHeight="true" outlineLevel="0" collapsed="false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customFormat="false" ht="12.75" hidden="false" customHeight="true" outlineLevel="0" collapsed="false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customFormat="false" ht="12.75" hidden="false" customHeight="true" outlineLevel="0" collapsed="false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customFormat="false" ht="12.75" hidden="false" customHeight="true" outlineLevel="0" collapsed="false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customFormat="false" ht="12.75" hidden="false" customHeight="true" outlineLevel="0" collapsed="false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customFormat="false" ht="12.75" hidden="false" customHeight="true" outlineLevel="0" collapsed="false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customFormat="false" ht="12.75" hidden="false" customHeight="true" outlineLevel="0" collapsed="false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customFormat="false" ht="12.75" hidden="false" customHeight="true" outlineLevel="0" collapsed="false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customFormat="false" ht="12.75" hidden="false" customHeight="true" outlineLevel="0" collapsed="false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customFormat="false" ht="12.75" hidden="false" customHeight="true" outlineLevel="0" collapsed="false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customFormat="false" ht="12.75" hidden="false" customHeight="true" outlineLevel="0" collapsed="false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customFormat="false" ht="12.75" hidden="false" customHeight="true" outlineLevel="0" collapsed="false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customFormat="false" ht="12.75" hidden="false" customHeight="true" outlineLevel="0" collapsed="false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customFormat="false" ht="12.75" hidden="false" customHeight="true" outlineLevel="0" collapsed="false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customFormat="false" ht="12.75" hidden="false" customHeight="true" outlineLevel="0" collapsed="false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customFormat="false" ht="12.75" hidden="false" customHeight="true" outlineLevel="0" collapsed="false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customFormat="false" ht="12.75" hidden="false" customHeight="true" outlineLevel="0" collapsed="false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customFormat="false" ht="12.75" hidden="false" customHeight="true" outlineLevel="0" collapsed="false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customFormat="false" ht="12.75" hidden="false" customHeight="true" outlineLevel="0" collapsed="false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customFormat="false" ht="12.75" hidden="false" customHeight="true" outlineLevel="0" collapsed="false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customFormat="false" ht="12.75" hidden="false" customHeight="true" outlineLevel="0" collapsed="false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customFormat="false" ht="12.75" hidden="false" customHeight="true" outlineLevel="0" collapsed="false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customFormat="false" ht="12.75" hidden="false" customHeight="true" outlineLevel="0" collapsed="false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customFormat="false" ht="12.75" hidden="false" customHeight="true" outlineLevel="0" collapsed="false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customFormat="false" ht="12.75" hidden="false" customHeight="true" outlineLevel="0" collapsed="false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customFormat="false" ht="12.75" hidden="false" customHeight="true" outlineLevel="0" collapsed="false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customFormat="false" ht="12.75" hidden="false" customHeight="true" outlineLevel="0" collapsed="false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customFormat="false" ht="12.75" hidden="false" customHeight="true" outlineLevel="0" collapsed="false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customFormat="false" ht="12.75" hidden="false" customHeight="true" outlineLevel="0" collapsed="false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customFormat="false" ht="12.75" hidden="false" customHeight="true" outlineLevel="0" collapsed="false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customFormat="false" ht="12.75" hidden="false" customHeight="true" outlineLevel="0" collapsed="false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customFormat="false" ht="12.75" hidden="false" customHeight="true" outlineLevel="0" collapsed="false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customFormat="false" ht="12.75" hidden="false" customHeight="true" outlineLevel="0" collapsed="false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customFormat="false" ht="12.75" hidden="false" customHeight="true" outlineLevel="0" collapsed="false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customFormat="false" ht="12.75" hidden="false" customHeight="true" outlineLevel="0" collapsed="false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customFormat="false" ht="12.75" hidden="false" customHeight="true" outlineLevel="0" collapsed="false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customFormat="false" ht="12.75" hidden="false" customHeight="true" outlineLevel="0" collapsed="false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customFormat="false" ht="12.75" hidden="false" customHeight="true" outlineLevel="0" collapsed="false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customFormat="false" ht="12.75" hidden="false" customHeight="true" outlineLevel="0" collapsed="false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customFormat="false" ht="12.75" hidden="false" customHeight="true" outlineLevel="0" collapsed="false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customFormat="false" ht="12.75" hidden="false" customHeight="true" outlineLevel="0" collapsed="false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customFormat="false" ht="12.75" hidden="false" customHeight="true" outlineLevel="0" collapsed="false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customFormat="false" ht="12.75" hidden="false" customHeight="true" outlineLevel="0" collapsed="false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customFormat="false" ht="12.75" hidden="false" customHeight="true" outlineLevel="0" collapsed="false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customFormat="false" ht="12.75" hidden="false" customHeight="true" outlineLevel="0" collapsed="false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customFormat="false" ht="12.75" hidden="false" customHeight="true" outlineLevel="0" collapsed="false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customFormat="false" ht="12.75" hidden="false" customHeight="true" outlineLevel="0" collapsed="false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customFormat="false" ht="12.75" hidden="false" customHeight="true" outlineLevel="0" collapsed="false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customFormat="false" ht="12.75" hidden="false" customHeight="true" outlineLevel="0" collapsed="false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customFormat="false" ht="12.75" hidden="false" customHeight="true" outlineLevel="0" collapsed="false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customFormat="false" ht="12.75" hidden="false" customHeight="true" outlineLevel="0" collapsed="false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customFormat="false" ht="12.75" hidden="false" customHeight="true" outlineLevel="0" collapsed="false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customFormat="false" ht="12.75" hidden="false" customHeight="true" outlineLevel="0" collapsed="false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customFormat="false" ht="12.75" hidden="false" customHeight="true" outlineLevel="0" collapsed="false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customFormat="false" ht="12.75" hidden="false" customHeight="true" outlineLevel="0" collapsed="false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customFormat="false" ht="12.75" hidden="false" customHeight="true" outlineLevel="0" collapsed="false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customFormat="false" ht="12.75" hidden="false" customHeight="true" outlineLevel="0" collapsed="false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customFormat="false" ht="12.75" hidden="false" customHeight="true" outlineLevel="0" collapsed="false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customFormat="false" ht="12.75" hidden="false" customHeight="true" outlineLevel="0" collapsed="false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customFormat="false" ht="12.75" hidden="false" customHeight="true" outlineLevel="0" collapsed="false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customFormat="false" ht="12.75" hidden="false" customHeight="true" outlineLevel="0" collapsed="false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customFormat="false" ht="12.75" hidden="false" customHeight="true" outlineLevel="0" collapsed="false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customFormat="false" ht="12.75" hidden="false" customHeight="true" outlineLevel="0" collapsed="false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customFormat="false" ht="12.75" hidden="false" customHeight="true" outlineLevel="0" collapsed="false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customFormat="false" ht="12.75" hidden="false" customHeight="true" outlineLevel="0" collapsed="false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customFormat="false" ht="12.75" hidden="false" customHeight="true" outlineLevel="0" collapsed="false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customFormat="false" ht="12.75" hidden="false" customHeight="true" outlineLevel="0" collapsed="false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customFormat="false" ht="12.75" hidden="false" customHeight="true" outlineLevel="0" collapsed="false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customFormat="false" ht="12.75" hidden="false" customHeight="true" outlineLevel="0" collapsed="false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customFormat="false" ht="12.75" hidden="false" customHeight="true" outlineLevel="0" collapsed="false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customFormat="false" ht="12.75" hidden="false" customHeight="true" outlineLevel="0" collapsed="false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customFormat="false" ht="12.75" hidden="false" customHeight="true" outlineLevel="0" collapsed="false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customFormat="false" ht="12.75" hidden="false" customHeight="true" outlineLevel="0" collapsed="false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customFormat="false" ht="12.75" hidden="false" customHeight="true" outlineLevel="0" collapsed="false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customFormat="false" ht="12.75" hidden="false" customHeight="true" outlineLevel="0" collapsed="false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customFormat="false" ht="12.75" hidden="false" customHeight="true" outlineLevel="0" collapsed="false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customFormat="false" ht="12.75" hidden="false" customHeight="true" outlineLevel="0" collapsed="false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customFormat="false" ht="12.75" hidden="false" customHeight="true" outlineLevel="0" collapsed="false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customFormat="false" ht="12.75" hidden="false" customHeight="true" outlineLevel="0" collapsed="false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customFormat="false" ht="12.75" hidden="false" customHeight="true" outlineLevel="0" collapsed="false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customFormat="false" ht="12.75" hidden="false" customHeight="true" outlineLevel="0" collapsed="false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customFormat="false" ht="12.75" hidden="false" customHeight="true" outlineLevel="0" collapsed="false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customFormat="false" ht="12.75" hidden="false" customHeight="true" outlineLevel="0" collapsed="false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customFormat="false" ht="12.75" hidden="false" customHeight="true" outlineLevel="0" collapsed="false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customFormat="false" ht="12.75" hidden="false" customHeight="true" outlineLevel="0" collapsed="false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customFormat="false" ht="12.75" hidden="false" customHeight="true" outlineLevel="0" collapsed="false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customFormat="false" ht="12.75" hidden="false" customHeight="true" outlineLevel="0" collapsed="false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customFormat="false" ht="12.75" hidden="false" customHeight="true" outlineLevel="0" collapsed="false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customFormat="false" ht="12.75" hidden="false" customHeight="true" outlineLevel="0" collapsed="false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customFormat="false" ht="12.75" hidden="false" customHeight="true" outlineLevel="0" collapsed="false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customFormat="false" ht="12.75" hidden="false" customHeight="true" outlineLevel="0" collapsed="false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customFormat="false" ht="12.75" hidden="false" customHeight="true" outlineLevel="0" collapsed="false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customFormat="false" ht="12.75" hidden="false" customHeight="true" outlineLevel="0" collapsed="false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customFormat="false" ht="12.75" hidden="false" customHeight="true" outlineLevel="0" collapsed="false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customFormat="false" ht="12.75" hidden="false" customHeight="true" outlineLevel="0" collapsed="false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customFormat="false" ht="12.75" hidden="false" customHeight="true" outlineLevel="0" collapsed="false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customFormat="false" ht="12.75" hidden="false" customHeight="true" outlineLevel="0" collapsed="false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customFormat="false" ht="12.75" hidden="false" customHeight="true" outlineLevel="0" collapsed="false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customFormat="false" ht="12.75" hidden="false" customHeight="true" outlineLevel="0" collapsed="false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customFormat="false" ht="12.75" hidden="false" customHeight="true" outlineLevel="0" collapsed="false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customFormat="false" ht="12.75" hidden="false" customHeight="true" outlineLevel="0" collapsed="false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customFormat="false" ht="12.75" hidden="false" customHeight="true" outlineLevel="0" collapsed="false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customFormat="false" ht="12.75" hidden="false" customHeight="true" outlineLevel="0" collapsed="false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customFormat="false" ht="12.75" hidden="false" customHeight="true" outlineLevel="0" collapsed="false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customFormat="false" ht="12.75" hidden="false" customHeight="true" outlineLevel="0" collapsed="false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customFormat="false" ht="12.75" hidden="false" customHeight="true" outlineLevel="0" collapsed="false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customFormat="false" ht="12.75" hidden="false" customHeight="true" outlineLevel="0" collapsed="false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customFormat="false" ht="12.75" hidden="false" customHeight="true" outlineLevel="0" collapsed="false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customFormat="false" ht="12.75" hidden="false" customHeight="true" outlineLevel="0" collapsed="false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customFormat="false" ht="12.75" hidden="false" customHeight="true" outlineLevel="0" collapsed="false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customFormat="false" ht="12.75" hidden="false" customHeight="true" outlineLevel="0" collapsed="false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customFormat="false" ht="12.75" hidden="false" customHeight="true" outlineLevel="0" collapsed="false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customFormat="false" ht="12.75" hidden="false" customHeight="true" outlineLevel="0" collapsed="false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customFormat="false" ht="12.75" hidden="false" customHeight="true" outlineLevel="0" collapsed="false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customFormat="false" ht="12.75" hidden="false" customHeight="true" outlineLevel="0" collapsed="false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customFormat="false" ht="12.75" hidden="false" customHeight="true" outlineLevel="0" collapsed="false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customFormat="false" ht="12.75" hidden="false" customHeight="true" outlineLevel="0" collapsed="false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customFormat="false" ht="12.75" hidden="false" customHeight="true" outlineLevel="0" collapsed="false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customFormat="false" ht="12.75" hidden="false" customHeight="true" outlineLevel="0" collapsed="false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customFormat="false" ht="12.75" hidden="false" customHeight="true" outlineLevel="0" collapsed="false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customFormat="false" ht="12.75" hidden="false" customHeight="true" outlineLevel="0" collapsed="false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customFormat="false" ht="12.75" hidden="false" customHeight="true" outlineLevel="0" collapsed="false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customFormat="false" ht="12.75" hidden="false" customHeight="true" outlineLevel="0" collapsed="false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customFormat="false" ht="12.75" hidden="false" customHeight="true" outlineLevel="0" collapsed="false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customFormat="false" ht="12.75" hidden="false" customHeight="true" outlineLevel="0" collapsed="false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customFormat="false" ht="12.75" hidden="false" customHeight="true" outlineLevel="0" collapsed="false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customFormat="false" ht="12.75" hidden="false" customHeight="true" outlineLevel="0" collapsed="false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customFormat="false" ht="12.75" hidden="false" customHeight="true" outlineLevel="0" collapsed="false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customFormat="false" ht="12.75" hidden="false" customHeight="true" outlineLevel="0" collapsed="false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customFormat="false" ht="12.75" hidden="false" customHeight="true" outlineLevel="0" collapsed="false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customFormat="false" ht="12.75" hidden="false" customHeight="true" outlineLevel="0" collapsed="false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customFormat="false" ht="12.75" hidden="false" customHeight="true" outlineLevel="0" collapsed="false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customFormat="false" ht="12.75" hidden="false" customHeight="true" outlineLevel="0" collapsed="false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customFormat="false" ht="12.75" hidden="false" customHeight="true" outlineLevel="0" collapsed="false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customFormat="false" ht="12.75" hidden="false" customHeight="true" outlineLevel="0" collapsed="false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customFormat="false" ht="12.75" hidden="false" customHeight="true" outlineLevel="0" collapsed="false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customFormat="false" ht="12.75" hidden="false" customHeight="true" outlineLevel="0" collapsed="false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customFormat="false" ht="12.75" hidden="false" customHeight="true" outlineLevel="0" collapsed="false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customFormat="false" ht="12.75" hidden="false" customHeight="true" outlineLevel="0" collapsed="false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customFormat="false" ht="12.75" hidden="false" customHeight="true" outlineLevel="0" collapsed="false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customFormat="false" ht="12.75" hidden="false" customHeight="true" outlineLevel="0" collapsed="false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customFormat="false" ht="12.75" hidden="false" customHeight="true" outlineLevel="0" collapsed="false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customFormat="false" ht="12.75" hidden="false" customHeight="true" outlineLevel="0" collapsed="false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customFormat="false" ht="12.75" hidden="false" customHeight="true" outlineLevel="0" collapsed="false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customFormat="false" ht="12.75" hidden="false" customHeight="true" outlineLevel="0" collapsed="false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customFormat="false" ht="12.75" hidden="false" customHeight="true" outlineLevel="0" collapsed="false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customFormat="false" ht="12.75" hidden="false" customHeight="true" outlineLevel="0" collapsed="false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customFormat="false" ht="12.75" hidden="false" customHeight="true" outlineLevel="0" collapsed="false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customFormat="false" ht="12.75" hidden="false" customHeight="true" outlineLevel="0" collapsed="false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customFormat="false" ht="12.75" hidden="false" customHeight="true" outlineLevel="0" collapsed="false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customFormat="false" ht="12.75" hidden="false" customHeight="true" outlineLevel="0" collapsed="false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customFormat="false" ht="12.75" hidden="false" customHeight="true" outlineLevel="0" collapsed="false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customFormat="false" ht="12.75" hidden="false" customHeight="true" outlineLevel="0" collapsed="false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customFormat="false" ht="12.75" hidden="false" customHeight="true" outlineLevel="0" collapsed="false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customFormat="false" ht="12.75" hidden="false" customHeight="true" outlineLevel="0" collapsed="false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customFormat="false" ht="12.75" hidden="false" customHeight="true" outlineLevel="0" collapsed="false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customFormat="false" ht="12.75" hidden="false" customHeight="true" outlineLevel="0" collapsed="false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customFormat="false" ht="12.75" hidden="false" customHeight="true" outlineLevel="0" collapsed="false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customFormat="false" ht="12.75" hidden="false" customHeight="true" outlineLevel="0" collapsed="false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customFormat="false" ht="12.75" hidden="false" customHeight="true" outlineLevel="0" collapsed="false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customFormat="false" ht="12.75" hidden="false" customHeight="true" outlineLevel="0" collapsed="false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customFormat="false" ht="12.75" hidden="false" customHeight="true" outlineLevel="0" collapsed="false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customFormat="false" ht="12.75" hidden="false" customHeight="true" outlineLevel="0" collapsed="false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customFormat="false" ht="12.75" hidden="false" customHeight="true" outlineLevel="0" collapsed="false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customFormat="false" ht="12.75" hidden="false" customHeight="true" outlineLevel="0" collapsed="false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customFormat="false" ht="12.75" hidden="false" customHeight="true" outlineLevel="0" collapsed="false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customFormat="false" ht="12.75" hidden="false" customHeight="true" outlineLevel="0" collapsed="false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customFormat="false" ht="12.75" hidden="false" customHeight="true" outlineLevel="0" collapsed="false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customFormat="false" ht="12.75" hidden="false" customHeight="true" outlineLevel="0" collapsed="false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customFormat="false" ht="12.75" hidden="false" customHeight="true" outlineLevel="0" collapsed="false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customFormat="false" ht="12.75" hidden="false" customHeight="true" outlineLevel="0" collapsed="false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customFormat="false" ht="12.75" hidden="false" customHeight="true" outlineLevel="0" collapsed="false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customFormat="false" ht="12.75" hidden="false" customHeight="true" outlineLevel="0" collapsed="false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customFormat="false" ht="12.75" hidden="false" customHeight="true" outlineLevel="0" collapsed="false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customFormat="false" ht="12.75" hidden="false" customHeight="true" outlineLevel="0" collapsed="false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customFormat="false" ht="12.75" hidden="false" customHeight="true" outlineLevel="0" collapsed="false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customFormat="false" ht="12.75" hidden="false" customHeight="true" outlineLevel="0" collapsed="false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customFormat="false" ht="12.75" hidden="false" customHeight="true" outlineLevel="0" collapsed="false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customFormat="false" ht="12.75" hidden="false" customHeight="true" outlineLevel="0" collapsed="false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customFormat="false" ht="12.75" hidden="false" customHeight="true" outlineLevel="0" collapsed="false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customFormat="false" ht="12.75" hidden="false" customHeight="true" outlineLevel="0" collapsed="false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customFormat="false" ht="12.75" hidden="false" customHeight="true" outlineLevel="0" collapsed="false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customFormat="false" ht="12.75" hidden="false" customHeight="true" outlineLevel="0" collapsed="false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customFormat="false" ht="12.75" hidden="false" customHeight="true" outlineLevel="0" collapsed="false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customFormat="false" ht="12.75" hidden="false" customHeight="true" outlineLevel="0" collapsed="false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customFormat="false" ht="12.75" hidden="false" customHeight="true" outlineLevel="0" collapsed="false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customFormat="false" ht="12.75" hidden="false" customHeight="true" outlineLevel="0" collapsed="false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customFormat="false" ht="12.75" hidden="false" customHeight="true" outlineLevel="0" collapsed="false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customFormat="false" ht="12.75" hidden="false" customHeight="true" outlineLevel="0" collapsed="false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customFormat="false" ht="12.75" hidden="false" customHeight="true" outlineLevel="0" collapsed="false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customFormat="false" ht="12.75" hidden="false" customHeight="true" outlineLevel="0" collapsed="false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customFormat="false" ht="12.75" hidden="false" customHeight="true" outlineLevel="0" collapsed="false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customFormat="false" ht="12.75" hidden="false" customHeight="true" outlineLevel="0" collapsed="false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customFormat="false" ht="12.75" hidden="false" customHeight="true" outlineLevel="0" collapsed="false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customFormat="false" ht="12.75" hidden="false" customHeight="true" outlineLevel="0" collapsed="false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customFormat="false" ht="12.75" hidden="false" customHeight="true" outlineLevel="0" collapsed="false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customFormat="false" ht="12.75" hidden="false" customHeight="true" outlineLevel="0" collapsed="false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customFormat="false" ht="12.75" hidden="false" customHeight="true" outlineLevel="0" collapsed="false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customFormat="false" ht="12.75" hidden="false" customHeight="true" outlineLevel="0" collapsed="false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customFormat="false" ht="12.75" hidden="false" customHeight="true" outlineLevel="0" collapsed="false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customFormat="false" ht="12.75" hidden="false" customHeight="true" outlineLevel="0" collapsed="false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customFormat="false" ht="12.75" hidden="false" customHeight="true" outlineLevel="0" collapsed="false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customFormat="false" ht="12.75" hidden="false" customHeight="true" outlineLevel="0" collapsed="false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customFormat="false" ht="12.75" hidden="false" customHeight="true" outlineLevel="0" collapsed="false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customFormat="false" ht="12.75" hidden="false" customHeight="true" outlineLevel="0" collapsed="false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customFormat="false" ht="12.75" hidden="false" customHeight="true" outlineLevel="0" collapsed="false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customFormat="false" ht="12.75" hidden="false" customHeight="true" outlineLevel="0" collapsed="false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customFormat="false" ht="12.75" hidden="false" customHeight="true" outlineLevel="0" collapsed="false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customFormat="false" ht="12.75" hidden="false" customHeight="true" outlineLevel="0" collapsed="false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customFormat="false" ht="12.75" hidden="false" customHeight="true" outlineLevel="0" collapsed="false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customFormat="false" ht="12.75" hidden="false" customHeight="true" outlineLevel="0" collapsed="false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customFormat="false" ht="12.75" hidden="false" customHeight="true" outlineLevel="0" collapsed="false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customFormat="false" ht="12.75" hidden="false" customHeight="true" outlineLevel="0" collapsed="false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customFormat="false" ht="12.75" hidden="false" customHeight="true" outlineLevel="0" collapsed="false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customFormat="false" ht="12.75" hidden="false" customHeight="true" outlineLevel="0" collapsed="false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customFormat="false" ht="12.75" hidden="false" customHeight="true" outlineLevel="0" collapsed="false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customFormat="false" ht="12.75" hidden="false" customHeight="true" outlineLevel="0" collapsed="false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customFormat="false" ht="12.75" hidden="false" customHeight="true" outlineLevel="0" collapsed="false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customFormat="false" ht="12.75" hidden="false" customHeight="true" outlineLevel="0" collapsed="false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customFormat="false" ht="12.75" hidden="false" customHeight="true" outlineLevel="0" collapsed="false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customFormat="false" ht="12.75" hidden="false" customHeight="true" outlineLevel="0" collapsed="false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customFormat="false" ht="12.75" hidden="false" customHeight="true" outlineLevel="0" collapsed="false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customFormat="false" ht="12.75" hidden="false" customHeight="true" outlineLevel="0" collapsed="false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customFormat="false" ht="12.75" hidden="false" customHeight="true" outlineLevel="0" collapsed="false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customFormat="false" ht="12.75" hidden="false" customHeight="true" outlineLevel="0" collapsed="false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customFormat="false" ht="12.75" hidden="false" customHeight="true" outlineLevel="0" collapsed="false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customFormat="false" ht="12.75" hidden="false" customHeight="true" outlineLevel="0" collapsed="false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customFormat="false" ht="12.75" hidden="false" customHeight="true" outlineLevel="0" collapsed="false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customFormat="false" ht="12.75" hidden="false" customHeight="true" outlineLevel="0" collapsed="false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customFormat="false" ht="12.75" hidden="false" customHeight="true" outlineLevel="0" collapsed="false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customFormat="false" ht="12.75" hidden="false" customHeight="true" outlineLevel="0" collapsed="false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customFormat="false" ht="12.75" hidden="false" customHeight="true" outlineLevel="0" collapsed="false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customFormat="false" ht="12.75" hidden="false" customHeight="true" outlineLevel="0" collapsed="false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customFormat="false" ht="12.75" hidden="false" customHeight="true" outlineLevel="0" collapsed="false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customFormat="false" ht="12.75" hidden="false" customHeight="true" outlineLevel="0" collapsed="false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customFormat="false" ht="12.75" hidden="false" customHeight="true" outlineLevel="0" collapsed="false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customFormat="false" ht="12.75" hidden="false" customHeight="true" outlineLevel="0" collapsed="false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customFormat="false" ht="12.75" hidden="false" customHeight="true" outlineLevel="0" collapsed="false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customFormat="false" ht="12.75" hidden="false" customHeight="true" outlineLevel="0" collapsed="false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customFormat="false" ht="12.75" hidden="false" customHeight="true" outlineLevel="0" collapsed="false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customFormat="false" ht="12.75" hidden="false" customHeight="true" outlineLevel="0" collapsed="false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customFormat="false" ht="12.75" hidden="false" customHeight="true" outlineLevel="0" collapsed="false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customFormat="false" ht="12.75" hidden="false" customHeight="true" outlineLevel="0" collapsed="false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customFormat="false" ht="12.75" hidden="false" customHeight="true" outlineLevel="0" collapsed="false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customFormat="false" ht="12.75" hidden="false" customHeight="true" outlineLevel="0" collapsed="false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customFormat="false" ht="12.75" hidden="false" customHeight="true" outlineLevel="0" collapsed="false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customFormat="false" ht="12.75" hidden="false" customHeight="true" outlineLevel="0" collapsed="false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customFormat="false" ht="12.75" hidden="false" customHeight="true" outlineLevel="0" collapsed="false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customFormat="false" ht="12.75" hidden="false" customHeight="true" outlineLevel="0" collapsed="false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customFormat="false" ht="12.75" hidden="false" customHeight="true" outlineLevel="0" collapsed="false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customFormat="false" ht="12.75" hidden="false" customHeight="true" outlineLevel="0" collapsed="false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customFormat="false" ht="12.75" hidden="false" customHeight="true" outlineLevel="0" collapsed="false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customFormat="false" ht="12.75" hidden="false" customHeight="true" outlineLevel="0" collapsed="false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customFormat="false" ht="12.75" hidden="false" customHeight="true" outlineLevel="0" collapsed="false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customFormat="false" ht="12.75" hidden="false" customHeight="true" outlineLevel="0" collapsed="false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customFormat="false" ht="12.75" hidden="false" customHeight="true" outlineLevel="0" collapsed="false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customFormat="false" ht="12.75" hidden="false" customHeight="true" outlineLevel="0" collapsed="false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customFormat="false" ht="12.75" hidden="false" customHeight="true" outlineLevel="0" collapsed="false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customFormat="false" ht="12.75" hidden="false" customHeight="true" outlineLevel="0" collapsed="false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customFormat="false" ht="12.75" hidden="false" customHeight="true" outlineLevel="0" collapsed="false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customFormat="false" ht="12.75" hidden="false" customHeight="true" outlineLevel="0" collapsed="false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customFormat="false" ht="12.75" hidden="false" customHeight="true" outlineLevel="0" collapsed="false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customFormat="false" ht="12.75" hidden="false" customHeight="true" outlineLevel="0" collapsed="false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customFormat="false" ht="12.75" hidden="false" customHeight="true" outlineLevel="0" collapsed="false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customFormat="false" ht="12.75" hidden="false" customHeight="true" outlineLevel="0" collapsed="false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customFormat="false" ht="12.75" hidden="false" customHeight="true" outlineLevel="0" collapsed="false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customFormat="false" ht="12.75" hidden="false" customHeight="true" outlineLevel="0" collapsed="false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customFormat="false" ht="12.75" hidden="false" customHeight="true" outlineLevel="0" collapsed="false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customFormat="false" ht="12.75" hidden="false" customHeight="true" outlineLevel="0" collapsed="false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customFormat="false" ht="12.75" hidden="false" customHeight="true" outlineLevel="0" collapsed="false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customFormat="false" ht="12.75" hidden="false" customHeight="true" outlineLevel="0" collapsed="false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customFormat="false" ht="12.75" hidden="false" customHeight="true" outlineLevel="0" collapsed="false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customFormat="false" ht="12.75" hidden="false" customHeight="true" outlineLevel="0" collapsed="false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customFormat="false" ht="12.75" hidden="false" customHeight="true" outlineLevel="0" collapsed="false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customFormat="false" ht="12.75" hidden="false" customHeight="true" outlineLevel="0" collapsed="false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customFormat="false" ht="12.75" hidden="false" customHeight="true" outlineLevel="0" collapsed="false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customFormat="false" ht="12.75" hidden="false" customHeight="true" outlineLevel="0" collapsed="false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customFormat="false" ht="12.75" hidden="false" customHeight="true" outlineLevel="0" collapsed="false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customFormat="false" ht="12.75" hidden="false" customHeight="true" outlineLevel="0" collapsed="false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customFormat="false" ht="12.75" hidden="false" customHeight="true" outlineLevel="0" collapsed="false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customFormat="false" ht="12.75" hidden="false" customHeight="true" outlineLevel="0" collapsed="false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customFormat="false" ht="12.75" hidden="false" customHeight="true" outlineLevel="0" collapsed="false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customFormat="false" ht="12.75" hidden="false" customHeight="true" outlineLevel="0" collapsed="false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customFormat="false" ht="12.75" hidden="false" customHeight="true" outlineLevel="0" collapsed="false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customFormat="false" ht="12.75" hidden="false" customHeight="true" outlineLevel="0" collapsed="false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customFormat="false" ht="12.75" hidden="false" customHeight="true" outlineLevel="0" collapsed="false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customFormat="false" ht="12.75" hidden="false" customHeight="true" outlineLevel="0" collapsed="false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customFormat="false" ht="12.75" hidden="false" customHeight="true" outlineLevel="0" collapsed="false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customFormat="false" ht="12.75" hidden="false" customHeight="true" outlineLevel="0" collapsed="false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customFormat="false" ht="12.75" hidden="false" customHeight="true" outlineLevel="0" collapsed="false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customFormat="false" ht="12.75" hidden="false" customHeight="true" outlineLevel="0" collapsed="false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customFormat="false" ht="12.75" hidden="false" customHeight="true" outlineLevel="0" collapsed="false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customFormat="false" ht="12.75" hidden="false" customHeight="true" outlineLevel="0" collapsed="false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customFormat="false" ht="12.75" hidden="false" customHeight="true" outlineLevel="0" collapsed="false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customFormat="false" ht="12.75" hidden="false" customHeight="true" outlineLevel="0" collapsed="false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customFormat="false" ht="12.75" hidden="false" customHeight="true" outlineLevel="0" collapsed="false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customFormat="false" ht="12.75" hidden="false" customHeight="true" outlineLevel="0" collapsed="false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customFormat="false" ht="12.75" hidden="false" customHeight="true" outlineLevel="0" collapsed="false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customFormat="false" ht="12.75" hidden="false" customHeight="true" outlineLevel="0" collapsed="false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customFormat="false" ht="12.75" hidden="false" customHeight="true" outlineLevel="0" collapsed="false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customFormat="false" ht="12.75" hidden="false" customHeight="true" outlineLevel="0" collapsed="false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customFormat="false" ht="12.75" hidden="false" customHeight="true" outlineLevel="0" collapsed="false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customFormat="false" ht="12.75" hidden="false" customHeight="true" outlineLevel="0" collapsed="false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customFormat="false" ht="12.75" hidden="false" customHeight="true" outlineLevel="0" collapsed="false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customFormat="false" ht="12.75" hidden="false" customHeight="true" outlineLevel="0" collapsed="false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customFormat="false" ht="12.75" hidden="false" customHeight="true" outlineLevel="0" collapsed="false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customFormat="false" ht="12.75" hidden="false" customHeight="true" outlineLevel="0" collapsed="false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customFormat="false" ht="12.75" hidden="false" customHeight="true" outlineLevel="0" collapsed="false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customFormat="false" ht="12.75" hidden="false" customHeight="true" outlineLevel="0" collapsed="false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customFormat="false" ht="12.75" hidden="false" customHeight="true" outlineLevel="0" collapsed="false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customFormat="false" ht="12.75" hidden="false" customHeight="true" outlineLevel="0" collapsed="false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customFormat="false" ht="12.75" hidden="false" customHeight="true" outlineLevel="0" collapsed="false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customFormat="false" ht="12.75" hidden="false" customHeight="true" outlineLevel="0" collapsed="false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customFormat="false" ht="12.75" hidden="false" customHeight="true" outlineLevel="0" collapsed="false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customFormat="false" ht="12.75" hidden="false" customHeight="true" outlineLevel="0" collapsed="false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customFormat="false" ht="12.75" hidden="false" customHeight="true" outlineLevel="0" collapsed="false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customFormat="false" ht="12.75" hidden="false" customHeight="true" outlineLevel="0" collapsed="false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customFormat="false" ht="12.75" hidden="false" customHeight="true" outlineLevel="0" collapsed="false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customFormat="false" ht="12.75" hidden="false" customHeight="true" outlineLevel="0" collapsed="false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customFormat="false" ht="12.75" hidden="false" customHeight="true" outlineLevel="0" collapsed="false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customFormat="false" ht="12.75" hidden="false" customHeight="true" outlineLevel="0" collapsed="false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customFormat="false" ht="12.75" hidden="false" customHeight="true" outlineLevel="0" collapsed="false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customFormat="false" ht="12.75" hidden="false" customHeight="true" outlineLevel="0" collapsed="false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customFormat="false" ht="12.75" hidden="false" customHeight="true" outlineLevel="0" collapsed="false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customFormat="false" ht="12.75" hidden="false" customHeight="true" outlineLevel="0" collapsed="false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customFormat="false" ht="12.75" hidden="false" customHeight="true" outlineLevel="0" collapsed="false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customFormat="false" ht="12.75" hidden="false" customHeight="true" outlineLevel="0" collapsed="false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customFormat="false" ht="12.75" hidden="false" customHeight="true" outlineLevel="0" collapsed="false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customFormat="false" ht="12.75" hidden="false" customHeight="true" outlineLevel="0" collapsed="false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customFormat="false" ht="12.75" hidden="false" customHeight="true" outlineLevel="0" collapsed="false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customFormat="false" ht="12.75" hidden="false" customHeight="true" outlineLevel="0" collapsed="false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customFormat="false" ht="12.75" hidden="false" customHeight="true" outlineLevel="0" collapsed="false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customFormat="false" ht="12.75" hidden="false" customHeight="true" outlineLevel="0" collapsed="false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customFormat="false" ht="12.75" hidden="false" customHeight="true" outlineLevel="0" collapsed="false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customFormat="false" ht="12.75" hidden="false" customHeight="true" outlineLevel="0" collapsed="false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customFormat="false" ht="12.75" hidden="false" customHeight="true" outlineLevel="0" collapsed="false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customFormat="false" ht="12.75" hidden="false" customHeight="true" outlineLevel="0" collapsed="false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customFormat="false" ht="12.75" hidden="false" customHeight="true" outlineLevel="0" collapsed="false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customFormat="false" ht="12.75" hidden="false" customHeight="true" outlineLevel="0" collapsed="false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customFormat="false" ht="12.75" hidden="false" customHeight="true" outlineLevel="0" collapsed="false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customFormat="false" ht="12.75" hidden="false" customHeight="true" outlineLevel="0" collapsed="false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customFormat="false" ht="12.75" hidden="false" customHeight="true" outlineLevel="0" collapsed="false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customFormat="false" ht="12.75" hidden="false" customHeight="true" outlineLevel="0" collapsed="false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customFormat="false" ht="12.75" hidden="false" customHeight="true" outlineLevel="0" collapsed="false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customFormat="false" ht="12.75" hidden="false" customHeight="true" outlineLevel="0" collapsed="false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customFormat="false" ht="12.75" hidden="false" customHeight="true" outlineLevel="0" collapsed="false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customFormat="false" ht="12.75" hidden="false" customHeight="true" outlineLevel="0" collapsed="false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customFormat="false" ht="12.75" hidden="false" customHeight="true" outlineLevel="0" collapsed="false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customFormat="false" ht="12.75" hidden="false" customHeight="true" outlineLevel="0" collapsed="false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customFormat="false" ht="12.75" hidden="false" customHeight="true" outlineLevel="0" collapsed="false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customFormat="false" ht="12.75" hidden="false" customHeight="true" outlineLevel="0" collapsed="false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customFormat="false" ht="12.75" hidden="false" customHeight="true" outlineLevel="0" collapsed="false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customFormat="false" ht="12.75" hidden="false" customHeight="true" outlineLevel="0" collapsed="false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customFormat="false" ht="12.75" hidden="false" customHeight="true" outlineLevel="0" collapsed="false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customFormat="false" ht="12.75" hidden="false" customHeight="true" outlineLevel="0" collapsed="false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customFormat="false" ht="12.75" hidden="false" customHeight="true" outlineLevel="0" collapsed="false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customFormat="false" ht="12.75" hidden="false" customHeight="true" outlineLevel="0" collapsed="false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customFormat="false" ht="12.75" hidden="false" customHeight="true" outlineLevel="0" collapsed="false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customFormat="false" ht="12.75" hidden="false" customHeight="true" outlineLevel="0" collapsed="false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customFormat="false" ht="12.75" hidden="false" customHeight="true" outlineLevel="0" collapsed="false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customFormat="false" ht="12.75" hidden="false" customHeight="true" outlineLevel="0" collapsed="false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customFormat="false" ht="12.75" hidden="false" customHeight="true" outlineLevel="0" collapsed="false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customFormat="false" ht="12.75" hidden="false" customHeight="true" outlineLevel="0" collapsed="false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customFormat="false" ht="12.75" hidden="false" customHeight="true" outlineLevel="0" collapsed="false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customFormat="false" ht="12.75" hidden="false" customHeight="true" outlineLevel="0" collapsed="false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customFormat="false" ht="12.75" hidden="false" customHeight="true" outlineLevel="0" collapsed="false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customFormat="false" ht="12.75" hidden="false" customHeight="true" outlineLevel="0" collapsed="false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customFormat="false" ht="12.75" hidden="false" customHeight="true" outlineLevel="0" collapsed="false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customFormat="false" ht="12.75" hidden="false" customHeight="true" outlineLevel="0" collapsed="false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customFormat="false" ht="12.75" hidden="false" customHeight="true" outlineLevel="0" collapsed="false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customFormat="false" ht="12.75" hidden="false" customHeight="true" outlineLevel="0" collapsed="false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customFormat="false" ht="12.75" hidden="false" customHeight="true" outlineLevel="0" collapsed="false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customFormat="false" ht="12.75" hidden="false" customHeight="true" outlineLevel="0" collapsed="false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customFormat="false" ht="12.75" hidden="false" customHeight="true" outlineLevel="0" collapsed="false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customFormat="false" ht="12.75" hidden="false" customHeight="true" outlineLevel="0" collapsed="false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customFormat="false" ht="12.75" hidden="false" customHeight="true" outlineLevel="0" collapsed="false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customFormat="false" ht="12.75" hidden="false" customHeight="true" outlineLevel="0" collapsed="false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customFormat="false" ht="12.75" hidden="false" customHeight="true" outlineLevel="0" collapsed="false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customFormat="false" ht="12.75" hidden="false" customHeight="true" outlineLevel="0" collapsed="false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customFormat="false" ht="12.75" hidden="false" customHeight="true" outlineLevel="0" collapsed="false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customFormat="false" ht="12.75" hidden="false" customHeight="true" outlineLevel="0" collapsed="false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customFormat="false" ht="12.75" hidden="false" customHeight="true" outlineLevel="0" collapsed="false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customFormat="false" ht="12.75" hidden="false" customHeight="true" outlineLevel="0" collapsed="false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customFormat="false" ht="12.75" hidden="false" customHeight="true" outlineLevel="0" collapsed="false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customFormat="false" ht="12.75" hidden="false" customHeight="true" outlineLevel="0" collapsed="false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customFormat="false" ht="12.75" hidden="false" customHeight="true" outlineLevel="0" collapsed="false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customFormat="false" ht="12.75" hidden="false" customHeight="true" outlineLevel="0" collapsed="false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customFormat="false" ht="12.75" hidden="false" customHeight="true" outlineLevel="0" collapsed="false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customFormat="false" ht="12.75" hidden="false" customHeight="true" outlineLevel="0" collapsed="false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customFormat="false" ht="12.75" hidden="false" customHeight="true" outlineLevel="0" collapsed="false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customFormat="false" ht="12.75" hidden="false" customHeight="true" outlineLevel="0" collapsed="false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customFormat="false" ht="12.75" hidden="false" customHeight="true" outlineLevel="0" collapsed="false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customFormat="false" ht="12.75" hidden="false" customHeight="true" outlineLevel="0" collapsed="false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customFormat="false" ht="12.75" hidden="false" customHeight="true" outlineLevel="0" collapsed="false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customFormat="false" ht="12.75" hidden="false" customHeight="true" outlineLevel="0" collapsed="false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customFormat="false" ht="12.75" hidden="false" customHeight="true" outlineLevel="0" collapsed="false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customFormat="false" ht="12.75" hidden="false" customHeight="true" outlineLevel="0" collapsed="false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customFormat="false" ht="12.75" hidden="false" customHeight="true" outlineLevel="0" collapsed="false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customFormat="false" ht="12.75" hidden="false" customHeight="true" outlineLevel="0" collapsed="false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customFormat="false" ht="12.75" hidden="false" customHeight="true" outlineLevel="0" collapsed="false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customFormat="false" ht="12.75" hidden="false" customHeight="true" outlineLevel="0" collapsed="false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customFormat="false" ht="12.75" hidden="false" customHeight="true" outlineLevel="0" collapsed="false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customFormat="false" ht="12.75" hidden="false" customHeight="true" outlineLevel="0" collapsed="false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customFormat="false" ht="12.75" hidden="false" customHeight="true" outlineLevel="0" collapsed="false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customFormat="false" ht="12.75" hidden="false" customHeight="true" outlineLevel="0" collapsed="false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customFormat="false" ht="12.75" hidden="false" customHeight="true" outlineLevel="0" collapsed="false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customFormat="false" ht="12.75" hidden="false" customHeight="true" outlineLevel="0" collapsed="false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customFormat="false" ht="12.75" hidden="false" customHeight="true" outlineLevel="0" collapsed="false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customFormat="false" ht="12.75" hidden="false" customHeight="true" outlineLevel="0" collapsed="false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customFormat="false" ht="12.75" hidden="false" customHeight="true" outlineLevel="0" collapsed="false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customFormat="false" ht="12.75" hidden="false" customHeight="true" outlineLevel="0" collapsed="false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customFormat="false" ht="12.75" hidden="false" customHeight="true" outlineLevel="0" collapsed="false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customFormat="false" ht="12.75" hidden="false" customHeight="true" outlineLevel="0" collapsed="false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customFormat="false" ht="12.75" hidden="false" customHeight="true" outlineLevel="0" collapsed="false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customFormat="false" ht="12.75" hidden="false" customHeight="true" outlineLevel="0" collapsed="false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customFormat="false" ht="12.75" hidden="false" customHeight="true" outlineLevel="0" collapsed="false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customFormat="false" ht="12.75" hidden="false" customHeight="true" outlineLevel="0" collapsed="false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customFormat="false" ht="12.75" hidden="false" customHeight="true" outlineLevel="0" collapsed="false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customFormat="false" ht="12.75" hidden="false" customHeight="true" outlineLevel="0" collapsed="false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customFormat="false" ht="12.75" hidden="false" customHeight="true" outlineLevel="0" collapsed="false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customFormat="false" ht="12.75" hidden="false" customHeight="true" outlineLevel="0" collapsed="false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customFormat="false" ht="12.75" hidden="false" customHeight="true" outlineLevel="0" collapsed="false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customFormat="false" ht="12.75" hidden="false" customHeight="true" outlineLevel="0" collapsed="false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customFormat="false" ht="12.75" hidden="false" customHeight="true" outlineLevel="0" collapsed="false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customFormat="false" ht="12.75" hidden="false" customHeight="true" outlineLevel="0" collapsed="false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customFormat="false" ht="12.75" hidden="false" customHeight="true" outlineLevel="0" collapsed="false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customFormat="false" ht="12.75" hidden="false" customHeight="true" outlineLevel="0" collapsed="false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customFormat="false" ht="12.75" hidden="false" customHeight="true" outlineLevel="0" collapsed="false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customFormat="false" ht="12.75" hidden="false" customHeight="true" outlineLevel="0" collapsed="false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customFormat="false" ht="12.75" hidden="false" customHeight="true" outlineLevel="0" collapsed="false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customFormat="false" ht="12.75" hidden="false" customHeight="true" outlineLevel="0" collapsed="false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customFormat="false" ht="12.75" hidden="false" customHeight="true" outlineLevel="0" collapsed="false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customFormat="false" ht="12.75" hidden="false" customHeight="true" outlineLevel="0" collapsed="false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customFormat="false" ht="12.75" hidden="false" customHeight="true" outlineLevel="0" collapsed="false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customFormat="false" ht="12.75" hidden="false" customHeight="true" outlineLevel="0" collapsed="false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customFormat="false" ht="12.75" hidden="false" customHeight="true" outlineLevel="0" collapsed="false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customFormat="false" ht="12.75" hidden="false" customHeight="true" outlineLevel="0" collapsed="false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customFormat="false" ht="12.75" hidden="false" customHeight="true" outlineLevel="0" collapsed="false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customFormat="false" ht="12.75" hidden="false" customHeight="true" outlineLevel="0" collapsed="false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customFormat="false" ht="12.75" hidden="false" customHeight="true" outlineLevel="0" collapsed="false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customFormat="false" ht="12.75" hidden="false" customHeight="true" outlineLevel="0" collapsed="false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customFormat="false" ht="12.75" hidden="false" customHeight="true" outlineLevel="0" collapsed="false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customFormat="false" ht="12.75" hidden="false" customHeight="true" outlineLevel="0" collapsed="false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customFormat="false" ht="12.75" hidden="false" customHeight="true" outlineLevel="0" collapsed="false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customFormat="false" ht="12.75" hidden="false" customHeight="true" outlineLevel="0" collapsed="false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customFormat="false" ht="12.75" hidden="false" customHeight="true" outlineLevel="0" collapsed="false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customFormat="false" ht="12.75" hidden="false" customHeight="true" outlineLevel="0" collapsed="false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customFormat="false" ht="12.75" hidden="false" customHeight="true" outlineLevel="0" collapsed="false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customFormat="false" ht="12.75" hidden="false" customHeight="true" outlineLevel="0" collapsed="false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customFormat="false" ht="12.75" hidden="false" customHeight="true" outlineLevel="0" collapsed="false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customFormat="false" ht="12.75" hidden="false" customHeight="true" outlineLevel="0" collapsed="false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customFormat="false" ht="12.75" hidden="false" customHeight="true" outlineLevel="0" collapsed="false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customFormat="false" ht="12.75" hidden="false" customHeight="true" outlineLevel="0" collapsed="false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customFormat="false" ht="12.75" hidden="false" customHeight="true" outlineLevel="0" collapsed="false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39">
    <mergeCell ref="A1:C7"/>
    <mergeCell ref="D1:I1"/>
    <mergeCell ref="D2:I2"/>
    <mergeCell ref="D3:I3"/>
    <mergeCell ref="D4:I4"/>
    <mergeCell ref="D5:I5"/>
    <mergeCell ref="D6:I6"/>
    <mergeCell ref="D7:I7"/>
    <mergeCell ref="A8:G8"/>
    <mergeCell ref="H8:I8"/>
    <mergeCell ref="B9:G9"/>
    <mergeCell ref="H9:I9"/>
    <mergeCell ref="B10:G10"/>
    <mergeCell ref="H10:I10"/>
    <mergeCell ref="B11:D11"/>
    <mergeCell ref="F11:G11"/>
    <mergeCell ref="H11:I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33:I33"/>
  </mergeCells>
  <conditionalFormatting sqref="F11 F34:F1000">
    <cfRule type="cellIs" priority="2" operator="equal" aboveAverage="0" equalAverage="0" bottom="0" percent="0" rank="0" text="" dxfId="0">
      <formula>"SELECIONE O CNPJ →"</formula>
    </cfRule>
  </conditionalFormatting>
  <dataValidations count="7">
    <dataValidation allowBlank="true" operator="between" prompt="SELECIONAR PELO MENU SUSPENSO // APERTE A TECLA DELETE PARA APAGAR" showDropDown="false" showErrorMessage="true" showInputMessage="true" sqref="E13:E32" type="list">
      <formula1>Dados!$N$1:$N$8</formula1>
      <formula2>0</formula2>
    </dataValidation>
    <dataValidation allowBlank="true" operator="greaterThan" prompt="Digitar apenas números." showDropDown="false" showErrorMessage="true" showInputMessage="true" sqref="C13:C32" type="decimal">
      <formula1>0</formula1>
      <formula2>0</formula2>
    </dataValidation>
    <dataValidation allowBlank="true" operator="between" prompt="Clique e digite um valor do intervalo" showDropDown="false" showErrorMessage="true" showInputMessage="true" sqref="F11" type="list">
      <formula1>Dados!$H$2:$H$99</formula1>
      <formula2>0</formula2>
    </dataValidation>
    <dataValidation allowBlank="true" operator="equal" prompt="Não é necessário editar." showDropDown="false" showErrorMessage="true" showInputMessage="true" sqref="J13:J32" type="decimal">
      <formula1>Dados!K2</formula1>
      <formula2>0</formula2>
    </dataValidation>
    <dataValidation allowBlank="true" operator="between" prompt="SELECIONAR PELO MENU SUSPENSO // APERTE A TECLA DELETE PARA APAGAR" showDropDown="false" showErrorMessage="true" showInputMessage="true" sqref="J8" type="list">
      <formula1>mesano</formula1>
      <formula2>0</formula2>
    </dataValidation>
    <dataValidation allowBlank="true" operator="between" prompt="SELECIONAR PELO MENU SUSPENSO // APERTE A TECLA DELETE PARA APAGAR" showDropDown="false" showErrorMessage="true" showInputMessage="true" sqref="I13:I32" type="list">
      <formula1>Dados!$O$3:$O$8</formula1>
      <formula2>0</formula2>
    </dataValidation>
    <dataValidation allowBlank="true" operator="between" prompt="Digitar as datas apenas no formato DD/MM/AAAA (com barras)" showDropDown="false" showErrorMessage="true" showInputMessage="true" sqref="G13:G32" type="date">
      <formula1>44562</formula1>
      <formula2>54058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2026-04-06T09:55:57Z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