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eir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<sst xmlns="http://schemas.openxmlformats.org/spreadsheetml/2006/main" count="72" uniqueCount="70">
  <si>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</si>
  <si>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</si>
  <si>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</si>
  <si>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</si>
  <si>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JANEIRO</t>
  </si>
  <si>
    <t xml:space="preserve">SIH</t>
  </si>
  <si>
    <t xml:space="preserve">SIA</t>
  </si>
  <si>
    <t xml:space="preserve">Código</t>
  </si>
  <si>
    <t xml:space="preserve">Município</t>
  </si>
  <si>
    <t xml:space="preserve">Hospitalar</t>
  </si>
  <si>
    <t xml:space="preserve">Ambulatorial</t>
  </si>
  <si>
    <t xml:space="preserve">Hosp+Amb</t>
  </si>
  <si>
    <t xml:space="preserve">Desc. Convênios</t>
  </si>
  <si>
    <t xml:space="preserve">Desc. Portaria</t>
  </si>
  <si>
    <t xml:space="preserve">Total</t>
  </si>
  <si>
    <t xml:space="preserve">Balneário Camboriú</t>
  </si>
  <si>
    <t xml:space="preserve">BALNEARIO CAMBORIU</t>
  </si>
  <si>
    <t xml:space="preserve">Biguaçu</t>
  </si>
  <si>
    <t xml:space="preserve">BIGUACU</t>
  </si>
  <si>
    <t xml:space="preserve">Blumenau</t>
  </si>
  <si>
    <t xml:space="preserve">BLUMENAU</t>
  </si>
  <si>
    <t xml:space="preserve">Brusque</t>
  </si>
  <si>
    <t xml:space="preserve">BRUSQUE</t>
  </si>
  <si>
    <t xml:space="preserve">Camboriú</t>
  </si>
  <si>
    <t xml:space="preserve">Canoinhas</t>
  </si>
  <si>
    <t xml:space="preserve">CANOINHAS</t>
  </si>
  <si>
    <t xml:space="preserve">Chapecó</t>
  </si>
  <si>
    <t xml:space="preserve">CHAPECO</t>
  </si>
  <si>
    <t xml:space="preserve">Concórdia</t>
  </si>
  <si>
    <t xml:space="preserve">CONCORDIA</t>
  </si>
  <si>
    <t xml:space="preserve">Criciúma</t>
  </si>
  <si>
    <t xml:space="preserve">CRICIUMA</t>
  </si>
  <si>
    <t xml:space="preserve">Dionísio Cerqueira</t>
  </si>
  <si>
    <t xml:space="preserve">Florianópolis</t>
  </si>
  <si>
    <t xml:space="preserve">FLORIANOPOLIS</t>
  </si>
  <si>
    <t xml:space="preserve">Gaspar</t>
  </si>
  <si>
    <t xml:space="preserve">GASPAR</t>
  </si>
  <si>
    <t xml:space="preserve">Indaial</t>
  </si>
  <si>
    <t xml:space="preserve">Itajaí</t>
  </si>
  <si>
    <t xml:space="preserve">ITAJAI</t>
  </si>
  <si>
    <t xml:space="preserve">Itapema</t>
  </si>
  <si>
    <t xml:space="preserve">Jaraguá do Sul</t>
  </si>
  <si>
    <t xml:space="preserve">JARAGUA DO SUL</t>
  </si>
  <si>
    <t xml:space="preserve">Joinville</t>
  </si>
  <si>
    <t xml:space="preserve">JOINVILLE</t>
  </si>
  <si>
    <t xml:space="preserve">Lages</t>
  </si>
  <si>
    <t xml:space="preserve">LAGES</t>
  </si>
  <si>
    <t xml:space="preserve">Laguna</t>
  </si>
  <si>
    <t xml:space="preserve">LAGUNA</t>
  </si>
  <si>
    <t xml:space="preserve">Major Vieira</t>
  </si>
  <si>
    <t xml:space="preserve">Massaranduba</t>
  </si>
  <si>
    <t xml:space="preserve">Navegantes</t>
  </si>
  <si>
    <t xml:space="preserve">Nova Trento</t>
  </si>
  <si>
    <t xml:space="preserve">NOVA TRENTO</t>
  </si>
  <si>
    <t xml:space="preserve">Orleans</t>
  </si>
  <si>
    <t xml:space="preserve">Quilombo</t>
  </si>
  <si>
    <t xml:space="preserve">Rio do Sul</t>
  </si>
  <si>
    <t xml:space="preserve">RIO DO SUL</t>
  </si>
  <si>
    <t xml:space="preserve">Rio Negrinho</t>
  </si>
  <si>
    <t xml:space="preserve">Santo Amaro da Imperatriz</t>
  </si>
  <si>
    <t xml:space="preserve">SANTO AMARO DA IMPERATRIZ</t>
  </si>
  <si>
    <t xml:space="preserve">São Bento do Sul</t>
  </si>
  <si>
    <t xml:space="preserve">SAO BENTO DO SUL</t>
  </si>
  <si>
    <t xml:space="preserve">São João Batista</t>
  </si>
  <si>
    <t xml:space="preserve">SAO JOAO BATISTA</t>
  </si>
  <si>
    <t xml:space="preserve">Seara</t>
  </si>
  <si>
    <t xml:space="preserve">Três Barras</t>
  </si>
  <si>
    <t xml:space="preserve">Urussanga</t>
  </si>
  <si>
    <t xml:space="preserve">URUSSANGA</t>
  </si>
  <si>
    <t xml:space="preserve">*Os dados podem sofrer alterações. Dados extraidos das bases SIA e SIH DATASUS/MS em Maio/2023.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</si>
</sst>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[$R$-416]\ #,##0.00;[RED]\-[$R$-416]\ #,##0.00"/>
    <numFmt numFmtId="167" formatCode="&quot;BOOL&quot;e&quot;AN&quot;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27" activeCellId="0" sqref="N27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8.27"/>
    <col collapsed="false" customWidth="true" hidden="false" outlineLevel="0" max="2" min="2" style="0" width="24.02"/>
    <col collapsed="false" customWidth="true" hidden="false" outlineLevel="0" max="3" min="3" style="0" width="15.68"/>
    <col collapsed="false" customWidth="true" hidden="true" outlineLevel="0" max="4" min="4" style="0" width="11.54"/>
    <col collapsed="false" customWidth="true" hidden="true" outlineLevel="0" max="5" min="5" style="0" width="8.27"/>
    <col collapsed="false" customWidth="true" hidden="true" outlineLevel="0" max="6" min="6" style="0" width="15.68"/>
    <col collapsed="false" customWidth="true" hidden="false" outlineLevel="0" max="7" min="7" style="0" width="15.68"/>
    <col collapsed="false" customWidth="true" hidden="true" outlineLevel="0" max="8" min="8" style="0" width="15.68"/>
    <col collapsed="false" customWidth="true" hidden="true" outlineLevel="0" max="9" min="9" style="0" width="13.97"/>
    <col collapsed="false" customWidth="true" hidden="true" outlineLevel="0" max="10" min="10" style="0" width="14.75"/>
    <col collapsed="false" customWidth="true" hidden="false" outlineLevel="0" max="12" min="11" style="0" width="15.68"/>
    <col collapsed="false" customWidth="true" hidden="false" outlineLevel="0" max="14" min="13" style="0" width="16.21"/>
  </cols>
  <sheetData>
    <row r="1" customFormat="false" ht="12.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8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8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2.8" hidden="false" customHeight="false" outlineLevel="0" collapsed="false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2.8" hidden="false" customHeight="false" outlineLevel="0" collapsed="false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2.8" hidden="false" customHeight="false" outlineLevel="0" collapsed="false">
      <c r="A6" s="4" t="s">
        <v>4</v>
      </c>
      <c r="B6" s="4"/>
      <c r="C6" s="4" t="s">
        <v>5</v>
      </c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</row>
    <row r="7" customFormat="false" ht="12.8" hidden="false" customHeight="false" outlineLevel="0" collapsed="false">
      <c r="A7" s="5" t="s">
        <v>7</v>
      </c>
      <c r="B7" s="5" t="s">
        <v>8</v>
      </c>
      <c r="C7" s="5" t="s">
        <v>9</v>
      </c>
      <c r="D7" s="6"/>
      <c r="E7" s="6"/>
      <c r="F7" s="6"/>
      <c r="G7" s="6" t="s">
        <v>10</v>
      </c>
      <c r="H7" s="7"/>
      <c r="I7" s="7"/>
      <c r="J7" s="7"/>
      <c r="K7" s="7" t="s">
        <v>11</v>
      </c>
      <c r="L7" s="7" t="s">
        <v>12</v>
      </c>
      <c r="M7" s="7" t="s">
        <v>13</v>
      </c>
      <c r="N7" s="8" t="s">
        <v>14</v>
      </c>
    </row>
    <row r="8" customFormat="false" ht="12.8" hidden="false" customHeight="false" outlineLevel="0" collapsed="false">
      <c r="A8" s="5" t="n">
        <v>420200</v>
      </c>
      <c r="B8" s="5" t="s">
        <v>15</v>
      </c>
      <c r="C8" s="9" t="n">
        <v>83757.4</v>
      </c>
      <c r="D8" s="6"/>
      <c r="E8" s="6" t="n">
        <v>420200</v>
      </c>
      <c r="F8" s="6" t="s">
        <v>16</v>
      </c>
      <c r="G8" s="9" t="n">
        <v>36300</v>
      </c>
      <c r="H8" s="10"/>
      <c r="I8" s="10" t="n">
        <f aca="false">A8=E8</f>
        <v>1</v>
      </c>
      <c r="J8" s="6"/>
      <c r="K8" s="9" t="n">
        <f aca="false">C8+G8</f>
        <v>120057.4</v>
      </c>
      <c r="L8" s="9" t="n">
        <v>0</v>
      </c>
      <c r="M8" s="9" t="n">
        <v>0</v>
      </c>
      <c r="N8" s="11" t="n">
        <f aca="false">K8-L8-M8</f>
        <v>120057.4</v>
      </c>
    </row>
    <row r="9" customFormat="false" ht="12.8" hidden="false" customHeight="false" outlineLevel="0" collapsed="false">
      <c r="A9" s="5" t="n">
        <v>420230</v>
      </c>
      <c r="B9" s="5" t="s">
        <v>17</v>
      </c>
      <c r="C9" s="9" t="n">
        <v>167422.99</v>
      </c>
      <c r="D9" s="6"/>
      <c r="E9" s="6" t="n">
        <v>420230</v>
      </c>
      <c r="F9" s="6" t="s">
        <v>18</v>
      </c>
      <c r="G9" s="9" t="n">
        <v>37200</v>
      </c>
      <c r="H9" s="10"/>
      <c r="I9" s="10" t="n">
        <f aca="false">A9=E9</f>
        <v>1</v>
      </c>
      <c r="J9" s="6"/>
      <c r="K9" s="9" t="n">
        <f aca="false">C9+G9</f>
        <v>204622.99</v>
      </c>
      <c r="L9" s="9" t="n">
        <v>0</v>
      </c>
      <c r="M9" s="9" t="n">
        <v>0</v>
      </c>
      <c r="N9" s="11" t="n">
        <f aca="false">K9-L9-M9</f>
        <v>204622.99</v>
      </c>
    </row>
    <row r="10" customFormat="false" ht="12.8" hidden="false" customHeight="false" outlineLevel="0" collapsed="false">
      <c r="A10" s="5" t="n">
        <v>420240</v>
      </c>
      <c r="B10" s="5" t="s">
        <v>19</v>
      </c>
      <c r="C10" s="9" t="n">
        <v>413022.27</v>
      </c>
      <c r="D10" s="6"/>
      <c r="E10" s="6" t="n">
        <v>420240</v>
      </c>
      <c r="F10" s="6" t="s">
        <v>20</v>
      </c>
      <c r="G10" s="9" t="n">
        <v>83877.52</v>
      </c>
      <c r="H10" s="6"/>
      <c r="I10" s="10" t="n">
        <f aca="false">A10=E10</f>
        <v>1</v>
      </c>
      <c r="J10" s="6"/>
      <c r="K10" s="9" t="n">
        <f aca="false">C10+G10</f>
        <v>496899.79</v>
      </c>
      <c r="L10" s="9" t="n">
        <v>0</v>
      </c>
      <c r="M10" s="9" t="n">
        <v>0</v>
      </c>
      <c r="N10" s="11" t="n">
        <f aca="false">K10-L10-M10</f>
        <v>496899.79</v>
      </c>
    </row>
    <row r="11" customFormat="false" ht="12.8" hidden="false" customHeight="false" outlineLevel="0" collapsed="false">
      <c r="A11" s="5" t="n">
        <v>420290</v>
      </c>
      <c r="B11" s="5" t="s">
        <v>21</v>
      </c>
      <c r="C11" s="9" t="n">
        <v>229919.89</v>
      </c>
      <c r="D11" s="6"/>
      <c r="E11" s="6" t="n">
        <v>420290</v>
      </c>
      <c r="F11" s="6" t="s">
        <v>22</v>
      </c>
      <c r="G11" s="9" t="n">
        <v>46200</v>
      </c>
      <c r="H11" s="6"/>
      <c r="I11" s="10" t="n">
        <f aca="false">A11=E11</f>
        <v>1</v>
      </c>
      <c r="J11" s="6"/>
      <c r="K11" s="9" t="n">
        <f aca="false">C11+G11</f>
        <v>276119.89</v>
      </c>
      <c r="L11" s="9" t="n">
        <v>0</v>
      </c>
      <c r="M11" s="9" t="n">
        <v>0</v>
      </c>
      <c r="N11" s="11" t="n">
        <f aca="false">K11-L11-M11</f>
        <v>276119.89</v>
      </c>
    </row>
    <row r="12" customFormat="false" ht="12.8" hidden="false" customHeight="false" outlineLevel="0" collapsed="false">
      <c r="A12" s="5" t="n">
        <v>420320</v>
      </c>
      <c r="B12" s="5" t="s">
        <v>23</v>
      </c>
      <c r="C12" s="9" t="n">
        <v>83621.8</v>
      </c>
      <c r="D12" s="6"/>
      <c r="E12" s="6"/>
      <c r="F12" s="6"/>
      <c r="G12" s="9" t="n">
        <v>0</v>
      </c>
      <c r="H12" s="6"/>
      <c r="I12" s="10" t="n">
        <f aca="false">A12=E12</f>
        <v>0</v>
      </c>
      <c r="J12" s="6"/>
      <c r="K12" s="9" t="n">
        <f aca="false">C12+G12</f>
        <v>83621.8</v>
      </c>
      <c r="L12" s="9" t="n">
        <v>0</v>
      </c>
      <c r="M12" s="9" t="n">
        <v>0</v>
      </c>
      <c r="N12" s="11" t="n">
        <f aca="false">K12-L12-M12</f>
        <v>83621.8</v>
      </c>
    </row>
    <row r="13" customFormat="false" ht="12.8" hidden="false" customHeight="false" outlineLevel="0" collapsed="false">
      <c r="A13" s="5" t="n">
        <v>420380</v>
      </c>
      <c r="B13" s="5" t="s">
        <v>24</v>
      </c>
      <c r="C13" s="9" t="n">
        <v>3201.6</v>
      </c>
      <c r="D13" s="6"/>
      <c r="E13" s="6" t="n">
        <v>420380</v>
      </c>
      <c r="F13" s="6" t="s">
        <v>25</v>
      </c>
      <c r="G13" s="9" t="n">
        <v>900</v>
      </c>
      <c r="H13" s="6"/>
      <c r="I13" s="10" t="n">
        <f aca="false">A13=E13</f>
        <v>1</v>
      </c>
      <c r="J13" s="6"/>
      <c r="K13" s="9" t="n">
        <f aca="false">C13+G13</f>
        <v>4101.6</v>
      </c>
      <c r="L13" s="9" t="n">
        <v>2451.6</v>
      </c>
      <c r="M13" s="9" t="n">
        <v>0</v>
      </c>
      <c r="N13" s="11" t="n">
        <f aca="false">K13-L13-M13</f>
        <v>1650</v>
      </c>
    </row>
    <row r="14" customFormat="false" ht="12.8" hidden="false" customHeight="false" outlineLevel="0" collapsed="false">
      <c r="A14" s="5" t="n">
        <v>420420</v>
      </c>
      <c r="B14" s="5" t="s">
        <v>26</v>
      </c>
      <c r="C14" s="9" t="n">
        <v>230399.63</v>
      </c>
      <c r="D14" s="6"/>
      <c r="E14" s="6" t="n">
        <v>420420</v>
      </c>
      <c r="F14" s="6" t="s">
        <v>27</v>
      </c>
      <c r="G14" s="9" t="n">
        <v>136650</v>
      </c>
      <c r="H14" s="6"/>
      <c r="I14" s="10" t="n">
        <f aca="false">A14=E14</f>
        <v>1</v>
      </c>
      <c r="J14" s="6"/>
      <c r="K14" s="9" t="n">
        <f aca="false">C14+G14</f>
        <v>367049.63</v>
      </c>
      <c r="L14" s="9" t="n">
        <v>18576.26</v>
      </c>
      <c r="M14" s="9" t="n">
        <v>0</v>
      </c>
      <c r="N14" s="11" t="n">
        <f aca="false">K14-L14-M14</f>
        <v>348473.37</v>
      </c>
    </row>
    <row r="15" customFormat="false" ht="12.8" hidden="false" customHeight="false" outlineLevel="0" collapsed="false">
      <c r="A15" s="5" t="n">
        <v>420430</v>
      </c>
      <c r="B15" s="5" t="s">
        <v>28</v>
      </c>
      <c r="C15" s="9" t="n">
        <v>29041.57</v>
      </c>
      <c r="D15" s="6"/>
      <c r="E15" s="6" t="n">
        <v>420430</v>
      </c>
      <c r="F15" s="6" t="s">
        <v>29</v>
      </c>
      <c r="G15" s="9" t="n">
        <v>41700</v>
      </c>
      <c r="H15" s="6"/>
      <c r="I15" s="10" t="n">
        <f aca="false">A15=E15</f>
        <v>1</v>
      </c>
      <c r="J15" s="6"/>
      <c r="K15" s="9" t="n">
        <f aca="false">C15+G15</f>
        <v>70741.57</v>
      </c>
      <c r="L15" s="9" t="n">
        <v>14451.58</v>
      </c>
      <c r="M15" s="9" t="n">
        <v>0</v>
      </c>
      <c r="N15" s="11" t="n">
        <f aca="false">K15-L15-M15</f>
        <v>56289.99</v>
      </c>
    </row>
    <row r="16" customFormat="false" ht="12.8" hidden="false" customHeight="false" outlineLevel="0" collapsed="false">
      <c r="A16" s="5" t="n">
        <v>420460</v>
      </c>
      <c r="B16" s="5" t="s">
        <v>30</v>
      </c>
      <c r="C16" s="9" t="n">
        <v>160701.61</v>
      </c>
      <c r="D16" s="6"/>
      <c r="E16" s="6" t="n">
        <v>420460</v>
      </c>
      <c r="F16" s="6" t="s">
        <v>31</v>
      </c>
      <c r="G16" s="9" t="n">
        <v>464654</v>
      </c>
      <c r="H16" s="6"/>
      <c r="I16" s="10" t="n">
        <f aca="false">A16=E16</f>
        <v>1</v>
      </c>
      <c r="J16" s="6"/>
      <c r="K16" s="9" t="n">
        <f aca="false">C16+G16</f>
        <v>625355.61</v>
      </c>
      <c r="L16" s="9" t="n">
        <v>0</v>
      </c>
      <c r="M16" s="9" t="n">
        <v>0</v>
      </c>
      <c r="N16" s="11" t="n">
        <f aca="false">K16-L16-M16</f>
        <v>625355.61</v>
      </c>
    </row>
    <row r="17" customFormat="false" ht="12.8" hidden="false" customHeight="false" outlineLevel="0" collapsed="false">
      <c r="A17" s="5" t="n">
        <v>420500</v>
      </c>
      <c r="B17" s="5" t="s">
        <v>32</v>
      </c>
      <c r="C17" s="9" t="n">
        <v>33994.41</v>
      </c>
      <c r="D17" s="6"/>
      <c r="E17" s="6"/>
      <c r="F17" s="6"/>
      <c r="G17" s="9" t="n">
        <v>0</v>
      </c>
      <c r="H17" s="6"/>
      <c r="I17" s="10" t="n">
        <f aca="false">A17=E17</f>
        <v>0</v>
      </c>
      <c r="J17" s="6"/>
      <c r="K17" s="9" t="n">
        <f aca="false">C17+G17</f>
        <v>33994.41</v>
      </c>
      <c r="L17" s="9" t="n">
        <v>1188.87</v>
      </c>
      <c r="M17" s="9" t="n">
        <v>492.92</v>
      </c>
      <c r="N17" s="11" t="n">
        <f aca="false">K17-L17-M17</f>
        <v>32312.62</v>
      </c>
    </row>
    <row r="18" customFormat="false" ht="12.8" hidden="false" customHeight="false" outlineLevel="0" collapsed="false">
      <c r="A18" s="5" t="n">
        <v>420540</v>
      </c>
      <c r="B18" s="5" t="s">
        <v>33</v>
      </c>
      <c r="C18" s="9" t="n">
        <v>26492.16</v>
      </c>
      <c r="D18" s="6"/>
      <c r="E18" s="6" t="n">
        <v>420540</v>
      </c>
      <c r="F18" s="6" t="s">
        <v>34</v>
      </c>
      <c r="G18" s="9" t="n">
        <v>128550</v>
      </c>
      <c r="H18" s="6"/>
      <c r="I18" s="10" t="n">
        <f aca="false">A18=E18</f>
        <v>1</v>
      </c>
      <c r="J18" s="6"/>
      <c r="K18" s="9" t="n">
        <f aca="false">C18+G18</f>
        <v>155042.16</v>
      </c>
      <c r="L18" s="9" t="n">
        <v>0</v>
      </c>
      <c r="M18" s="9" t="n">
        <v>0</v>
      </c>
      <c r="N18" s="11" t="n">
        <f aca="false">K18-L18-M18</f>
        <v>155042.16</v>
      </c>
    </row>
    <row r="19" customFormat="false" ht="12.8" hidden="false" customHeight="false" outlineLevel="0" collapsed="false">
      <c r="A19" s="5" t="n">
        <v>420590</v>
      </c>
      <c r="B19" s="5" t="s">
        <v>35</v>
      </c>
      <c r="C19" s="9" t="n">
        <v>58150</v>
      </c>
      <c r="D19" s="6"/>
      <c r="E19" s="6" t="n">
        <v>420590</v>
      </c>
      <c r="F19" s="6" t="s">
        <v>36</v>
      </c>
      <c r="G19" s="9" t="n">
        <v>97200</v>
      </c>
      <c r="H19" s="6"/>
      <c r="I19" s="10" t="n">
        <f aca="false">A19=E19</f>
        <v>1</v>
      </c>
      <c r="J19" s="6"/>
      <c r="K19" s="9" t="n">
        <f aca="false">C19+G19</f>
        <v>155350</v>
      </c>
      <c r="L19" s="9" t="n">
        <v>0</v>
      </c>
      <c r="M19" s="9" t="n">
        <v>0</v>
      </c>
      <c r="N19" s="11" t="n">
        <f aca="false">K19-L19-M19</f>
        <v>155350</v>
      </c>
    </row>
    <row r="20" customFormat="false" ht="12.8" hidden="false" customHeight="false" outlineLevel="0" collapsed="false">
      <c r="A20" s="5" t="n">
        <v>420750</v>
      </c>
      <c r="B20" s="5" t="s">
        <v>37</v>
      </c>
      <c r="C20" s="9" t="n">
        <v>49927.75</v>
      </c>
      <c r="D20" s="6"/>
      <c r="E20" s="6"/>
      <c r="F20" s="6"/>
      <c r="G20" s="9" t="n">
        <v>0</v>
      </c>
      <c r="H20" s="6"/>
      <c r="I20" s="10" t="n">
        <f aca="false">A20=E20</f>
        <v>0</v>
      </c>
      <c r="J20" s="6"/>
      <c r="K20" s="9" t="n">
        <f aca="false">C20+G20</f>
        <v>49927.75</v>
      </c>
      <c r="L20" s="9" t="n">
        <v>3162.11</v>
      </c>
      <c r="M20" s="9" t="n">
        <v>0</v>
      </c>
      <c r="N20" s="11" t="n">
        <f aca="false">K20-L20-M20</f>
        <v>46765.64</v>
      </c>
    </row>
    <row r="21" customFormat="false" ht="12.8" hidden="false" customHeight="false" outlineLevel="0" collapsed="false">
      <c r="A21" s="5" t="n">
        <v>420820</v>
      </c>
      <c r="B21" s="5" t="s">
        <v>38</v>
      </c>
      <c r="C21" s="9" t="n">
        <v>136483.4</v>
      </c>
      <c r="D21" s="6"/>
      <c r="E21" s="6" t="n">
        <v>420820</v>
      </c>
      <c r="F21" s="6" t="s">
        <v>39</v>
      </c>
      <c r="G21" s="9" t="n">
        <v>130200</v>
      </c>
      <c r="H21" s="6"/>
      <c r="I21" s="10" t="n">
        <f aca="false">A21=E21</f>
        <v>1</v>
      </c>
      <c r="J21" s="6"/>
      <c r="K21" s="9" t="n">
        <f aca="false">C21+G21</f>
        <v>266683.4</v>
      </c>
      <c r="L21" s="9" t="n">
        <v>0</v>
      </c>
      <c r="M21" s="9" t="n">
        <v>0</v>
      </c>
      <c r="N21" s="11" t="n">
        <f aca="false">K21-L21-M21</f>
        <v>266683.4</v>
      </c>
    </row>
    <row r="22" customFormat="false" ht="12.8" hidden="false" customHeight="false" outlineLevel="0" collapsed="false">
      <c r="A22" s="5" t="n">
        <v>420830</v>
      </c>
      <c r="B22" s="5" t="s">
        <v>40</v>
      </c>
      <c r="C22" s="9" t="n">
        <v>90964.42</v>
      </c>
      <c r="D22" s="6"/>
      <c r="E22" s="6"/>
      <c r="F22" s="6"/>
      <c r="G22" s="9" t="n">
        <v>0</v>
      </c>
      <c r="H22" s="6"/>
      <c r="I22" s="10" t="n">
        <f aca="false">A22=E22</f>
        <v>0</v>
      </c>
      <c r="J22" s="6"/>
      <c r="K22" s="9" t="n">
        <f aca="false">C22+G22</f>
        <v>90964.42</v>
      </c>
      <c r="L22" s="9" t="n">
        <v>0</v>
      </c>
      <c r="M22" s="9" t="n">
        <v>0</v>
      </c>
      <c r="N22" s="11" t="n">
        <f aca="false">K22-L22-M22</f>
        <v>90964.42</v>
      </c>
    </row>
    <row r="23" customFormat="false" ht="12.8" hidden="false" customHeight="false" outlineLevel="0" collapsed="false">
      <c r="A23" s="5" t="n">
        <v>420890</v>
      </c>
      <c r="B23" s="5" t="s">
        <v>41</v>
      </c>
      <c r="C23" s="9" t="n">
        <v>261136.19</v>
      </c>
      <c r="D23" s="6"/>
      <c r="E23" s="6" t="n">
        <v>420890</v>
      </c>
      <c r="F23" s="6" t="s">
        <v>42</v>
      </c>
      <c r="G23" s="9" t="n">
        <v>78900</v>
      </c>
      <c r="H23" s="6"/>
      <c r="I23" s="10" t="n">
        <f aca="false">A23=E23</f>
        <v>1</v>
      </c>
      <c r="J23" s="6"/>
      <c r="K23" s="9" t="n">
        <f aca="false">C23+G23</f>
        <v>340036.19</v>
      </c>
      <c r="L23" s="9" t="n">
        <v>17952.94</v>
      </c>
      <c r="M23" s="9" t="n">
        <v>0</v>
      </c>
      <c r="N23" s="11" t="n">
        <f aca="false">K23-L23-M23</f>
        <v>322083.25</v>
      </c>
    </row>
    <row r="24" customFormat="false" ht="12.8" hidden="false" customHeight="false" outlineLevel="0" collapsed="false">
      <c r="A24" s="5" t="n">
        <v>420910</v>
      </c>
      <c r="B24" s="5" t="s">
        <v>43</v>
      </c>
      <c r="C24" s="9" t="n">
        <v>661711.42</v>
      </c>
      <c r="D24" s="6"/>
      <c r="E24" s="6" t="n">
        <v>420910</v>
      </c>
      <c r="F24" s="6" t="s">
        <v>44</v>
      </c>
      <c r="G24" s="9" t="n">
        <v>372250</v>
      </c>
      <c r="H24" s="6"/>
      <c r="I24" s="10" t="n">
        <f aca="false">A24=E24</f>
        <v>1</v>
      </c>
      <c r="J24" s="9" t="n">
        <f aca="false">-233356.68-4800</f>
        <v>-238156.68</v>
      </c>
      <c r="K24" s="9" t="n">
        <f aca="false">C24+G24+J24</f>
        <v>795804.74</v>
      </c>
      <c r="L24" s="9" t="n">
        <v>0</v>
      </c>
      <c r="M24" s="9" t="n">
        <v>0</v>
      </c>
      <c r="N24" s="11" t="n">
        <f aca="false">K24-L24-M24</f>
        <v>795804.74</v>
      </c>
    </row>
    <row r="25" customFormat="false" ht="12.8" hidden="false" customHeight="false" outlineLevel="0" collapsed="false">
      <c r="A25" s="5" t="n">
        <v>420930</v>
      </c>
      <c r="B25" s="5" t="s">
        <v>45</v>
      </c>
      <c r="C25" s="9" t="n">
        <v>67091.02</v>
      </c>
      <c r="D25" s="6"/>
      <c r="E25" s="6" t="n">
        <v>420930</v>
      </c>
      <c r="F25" s="6" t="s">
        <v>46</v>
      </c>
      <c r="G25" s="9" t="n">
        <v>41250</v>
      </c>
      <c r="H25" s="6"/>
      <c r="I25" s="10" t="n">
        <f aca="false">A25=E25</f>
        <v>1</v>
      </c>
      <c r="J25" s="9" t="n">
        <f aca="false">-22450-900</f>
        <v>-23350</v>
      </c>
      <c r="K25" s="9" t="n">
        <f aca="false">C25+G25+J25</f>
        <v>84991.02</v>
      </c>
      <c r="L25" s="9" t="n">
        <v>0</v>
      </c>
      <c r="M25" s="9" t="n">
        <v>0</v>
      </c>
      <c r="N25" s="11" t="n">
        <f aca="false">K25-L25-M25</f>
        <v>84991.02</v>
      </c>
    </row>
    <row r="26" customFormat="false" ht="12.8" hidden="false" customHeight="false" outlineLevel="0" collapsed="false">
      <c r="A26" s="5" t="n">
        <v>420940</v>
      </c>
      <c r="B26" s="5" t="s">
        <v>47</v>
      </c>
      <c r="C26" s="9" t="n">
        <v>11713.42</v>
      </c>
      <c r="D26" s="6"/>
      <c r="E26" s="6" t="n">
        <v>420940</v>
      </c>
      <c r="F26" s="6" t="s">
        <v>48</v>
      </c>
      <c r="G26" s="9" t="n">
        <v>2700</v>
      </c>
      <c r="H26" s="6"/>
      <c r="I26" s="10" t="n">
        <f aca="false">A26=E26</f>
        <v>1</v>
      </c>
      <c r="J26" s="6"/>
      <c r="K26" s="9" t="n">
        <f aca="false">C26+G26</f>
        <v>14413.42</v>
      </c>
      <c r="L26" s="9" t="n">
        <v>7884.81</v>
      </c>
      <c r="M26" s="9" t="n">
        <v>0</v>
      </c>
      <c r="N26" s="11" t="n">
        <f aca="false">K26-L26-M26</f>
        <v>6528.61</v>
      </c>
    </row>
    <row r="27" customFormat="false" ht="12.8" hidden="false" customHeight="false" outlineLevel="0" collapsed="false">
      <c r="A27" s="5" t="n">
        <v>421030</v>
      </c>
      <c r="B27" s="5" t="s">
        <v>49</v>
      </c>
      <c r="C27" s="9" t="n">
        <v>10850</v>
      </c>
      <c r="D27" s="6"/>
      <c r="E27" s="6"/>
      <c r="F27" s="6"/>
      <c r="G27" s="9" t="n">
        <v>0</v>
      </c>
      <c r="H27" s="6"/>
      <c r="I27" s="10" t="n">
        <f aca="false">A27=E27</f>
        <v>0</v>
      </c>
      <c r="J27" s="6"/>
      <c r="K27" s="9" t="n">
        <f aca="false">C27+G27</f>
        <v>10850</v>
      </c>
      <c r="L27" s="9" t="n">
        <v>0</v>
      </c>
      <c r="M27" s="9" t="n">
        <v>67700</v>
      </c>
      <c r="N27" s="11" t="n">
        <f aca="false">K27-L27-M27</f>
        <v>-56850</v>
      </c>
    </row>
    <row r="28" customFormat="false" ht="12.8" hidden="false" customHeight="false" outlineLevel="0" collapsed="false">
      <c r="A28" s="5" t="n">
        <v>421060</v>
      </c>
      <c r="B28" s="5" t="s">
        <v>50</v>
      </c>
      <c r="C28" s="9" t="n">
        <v>11950</v>
      </c>
      <c r="D28" s="6"/>
      <c r="E28" s="6"/>
      <c r="F28" s="6"/>
      <c r="G28" s="9" t="n">
        <v>0</v>
      </c>
      <c r="H28" s="6"/>
      <c r="I28" s="10" t="n">
        <f aca="false">A28=E28</f>
        <v>0</v>
      </c>
      <c r="J28" s="6"/>
      <c r="K28" s="9" t="n">
        <f aca="false">C28+G28</f>
        <v>11950</v>
      </c>
      <c r="L28" s="9" t="n">
        <v>2615.46</v>
      </c>
      <c r="M28" s="9" t="n">
        <v>53700</v>
      </c>
      <c r="N28" s="11" t="n">
        <f aca="false">K28-L28-M28</f>
        <v>-44365.46</v>
      </c>
    </row>
    <row r="29" customFormat="false" ht="12.8" hidden="false" customHeight="false" outlineLevel="0" collapsed="false">
      <c r="A29" s="5" t="n">
        <v>421130</v>
      </c>
      <c r="B29" s="5" t="s">
        <v>51</v>
      </c>
      <c r="C29" s="9" t="n">
        <v>30656.81</v>
      </c>
      <c r="D29" s="6"/>
      <c r="E29" s="6"/>
      <c r="F29" s="6"/>
      <c r="G29" s="9" t="n">
        <v>0</v>
      </c>
      <c r="H29" s="6"/>
      <c r="I29" s="10" t="n">
        <f aca="false">A29=E29</f>
        <v>0</v>
      </c>
      <c r="J29" s="6"/>
      <c r="K29" s="9" t="n">
        <f aca="false">C29+G29</f>
        <v>30656.81</v>
      </c>
      <c r="L29" s="9" t="n">
        <v>0</v>
      </c>
      <c r="M29" s="9" t="n">
        <v>0</v>
      </c>
      <c r="N29" s="11" t="n">
        <f aca="false">K29-L29-M29</f>
        <v>30656.81</v>
      </c>
    </row>
    <row r="30" customFormat="false" ht="12.8" hidden="false" customHeight="false" outlineLevel="0" collapsed="false">
      <c r="A30" s="6" t="n">
        <v>421150</v>
      </c>
      <c r="B30" s="6" t="s">
        <v>52</v>
      </c>
      <c r="C30" s="9" t="n">
        <v>0</v>
      </c>
      <c r="D30" s="6"/>
      <c r="E30" s="6" t="n">
        <v>421150</v>
      </c>
      <c r="F30" s="6" t="s">
        <v>53</v>
      </c>
      <c r="G30" s="9" t="n">
        <v>22500</v>
      </c>
      <c r="H30" s="6"/>
      <c r="I30" s="10" t="n">
        <f aca="false">A30=E30</f>
        <v>1</v>
      </c>
      <c r="J30" s="6"/>
      <c r="K30" s="9" t="n">
        <f aca="false">C30+G30</f>
        <v>22500</v>
      </c>
      <c r="L30" s="9" t="n">
        <v>0</v>
      </c>
      <c r="M30" s="9" t="n">
        <v>0</v>
      </c>
      <c r="N30" s="11" t="n">
        <f aca="false">K30-L30-M30</f>
        <v>22500</v>
      </c>
    </row>
    <row r="31" customFormat="false" ht="12.8" hidden="false" customHeight="false" outlineLevel="0" collapsed="false">
      <c r="A31" s="5" t="n">
        <v>421170</v>
      </c>
      <c r="B31" s="5" t="s">
        <v>54</v>
      </c>
      <c r="C31" s="9" t="n">
        <v>6876.15</v>
      </c>
      <c r="D31" s="6"/>
      <c r="E31" s="6"/>
      <c r="F31" s="6"/>
      <c r="G31" s="9" t="n">
        <v>0</v>
      </c>
      <c r="H31" s="6"/>
      <c r="I31" s="10" t="n">
        <f aca="false">A31=E31</f>
        <v>0</v>
      </c>
      <c r="J31" s="6"/>
      <c r="K31" s="9" t="n">
        <f aca="false">C31+G31</f>
        <v>6876.15</v>
      </c>
      <c r="L31" s="9" t="n">
        <v>5543.37</v>
      </c>
      <c r="M31" s="9" t="n">
        <v>0</v>
      </c>
      <c r="N31" s="11" t="n">
        <f aca="false">K31-L31-M31</f>
        <v>1332.78</v>
      </c>
    </row>
    <row r="32" customFormat="false" ht="12.8" hidden="false" customHeight="false" outlineLevel="0" collapsed="false">
      <c r="A32" s="6" t="n">
        <v>421420</v>
      </c>
      <c r="B32" s="6" t="s">
        <v>55</v>
      </c>
      <c r="C32" s="9" t="n">
        <v>0</v>
      </c>
      <c r="D32" s="6"/>
      <c r="E32" s="6"/>
      <c r="F32" s="6"/>
      <c r="G32" s="9" t="n">
        <v>0</v>
      </c>
      <c r="H32" s="6"/>
      <c r="I32" s="10"/>
      <c r="J32" s="6"/>
      <c r="K32" s="9" t="n">
        <v>0</v>
      </c>
      <c r="L32" s="9" t="n">
        <v>0</v>
      </c>
      <c r="M32" s="9" t="n">
        <v>24673.9</v>
      </c>
      <c r="N32" s="11" t="n">
        <f aca="false">K32-L32-M32</f>
        <v>-24673.9</v>
      </c>
    </row>
    <row r="33" customFormat="false" ht="12.8" hidden="false" customHeight="false" outlineLevel="0" collapsed="false">
      <c r="A33" s="5" t="n">
        <v>421480</v>
      </c>
      <c r="B33" s="5" t="s">
        <v>56</v>
      </c>
      <c r="C33" s="9" t="n">
        <v>25577.21</v>
      </c>
      <c r="D33" s="6"/>
      <c r="E33" s="6" t="n">
        <v>421480</v>
      </c>
      <c r="F33" s="6" t="s">
        <v>57</v>
      </c>
      <c r="G33" s="9" t="n">
        <v>35550</v>
      </c>
      <c r="H33" s="6"/>
      <c r="I33" s="10" t="n">
        <f aca="false">A33=E33</f>
        <v>1</v>
      </c>
      <c r="J33" s="6"/>
      <c r="K33" s="9" t="n">
        <f aca="false">C33+G33</f>
        <v>61127.21</v>
      </c>
      <c r="L33" s="9" t="n">
        <v>0</v>
      </c>
      <c r="M33" s="9" t="n">
        <v>175005.2</v>
      </c>
      <c r="N33" s="11" t="n">
        <f aca="false">K33-L33-M33</f>
        <v>-113877.99</v>
      </c>
    </row>
    <row r="34" customFormat="false" ht="12.8" hidden="false" customHeight="false" outlineLevel="0" collapsed="false">
      <c r="A34" s="5" t="n">
        <v>421500</v>
      </c>
      <c r="B34" s="5" t="s">
        <v>58</v>
      </c>
      <c r="C34" s="9" t="n">
        <v>37508.89</v>
      </c>
      <c r="D34" s="6"/>
      <c r="E34" s="6"/>
      <c r="F34" s="6"/>
      <c r="G34" s="9" t="n">
        <v>0</v>
      </c>
      <c r="H34" s="6"/>
      <c r="I34" s="10" t="n">
        <f aca="false">A34=E34</f>
        <v>0</v>
      </c>
      <c r="J34" s="6"/>
      <c r="K34" s="9" t="n">
        <f aca="false">C34+G34</f>
        <v>37508.89</v>
      </c>
      <c r="L34" s="9" t="n">
        <v>0</v>
      </c>
      <c r="M34" s="9" t="n">
        <v>0</v>
      </c>
      <c r="N34" s="11" t="n">
        <f aca="false">K34-L34-M34</f>
        <v>37508.89</v>
      </c>
    </row>
    <row r="35" customFormat="false" ht="12.8" hidden="false" customHeight="false" outlineLevel="0" collapsed="false">
      <c r="A35" s="5" t="n">
        <v>421570</v>
      </c>
      <c r="B35" s="5" t="s">
        <v>59</v>
      </c>
      <c r="C35" s="9" t="n">
        <v>168342.8</v>
      </c>
      <c r="D35" s="6"/>
      <c r="E35" s="6" t="n">
        <v>421570</v>
      </c>
      <c r="F35" s="6" t="s">
        <v>60</v>
      </c>
      <c r="G35" s="9" t="n">
        <v>58350</v>
      </c>
      <c r="H35" s="6"/>
      <c r="I35" s="10" t="n">
        <f aca="false">A35=E35</f>
        <v>1</v>
      </c>
      <c r="J35" s="6"/>
      <c r="K35" s="9" t="n">
        <f aca="false">C35+G35</f>
        <v>226692.8</v>
      </c>
      <c r="L35" s="9" t="n">
        <v>126046.92</v>
      </c>
      <c r="M35" s="9" t="n">
        <v>0</v>
      </c>
      <c r="N35" s="11" t="n">
        <f aca="false">K35-L35-M35</f>
        <v>100645.88</v>
      </c>
    </row>
    <row r="36" customFormat="false" ht="12.8" hidden="false" customHeight="false" outlineLevel="0" collapsed="false">
      <c r="A36" s="5" t="n">
        <v>421580</v>
      </c>
      <c r="B36" s="5" t="s">
        <v>61</v>
      </c>
      <c r="C36" s="9" t="n">
        <v>52623.77</v>
      </c>
      <c r="D36" s="6"/>
      <c r="E36" s="6" t="n">
        <v>421580</v>
      </c>
      <c r="F36" s="6" t="s">
        <v>62</v>
      </c>
      <c r="G36" s="9" t="n">
        <v>19500</v>
      </c>
      <c r="H36" s="6"/>
      <c r="I36" s="10" t="n">
        <f aca="false">A36=E36</f>
        <v>1</v>
      </c>
      <c r="J36" s="6"/>
      <c r="K36" s="9" t="n">
        <f aca="false">C36+G36</f>
        <v>72123.77</v>
      </c>
      <c r="L36" s="9" t="n">
        <v>12322.51</v>
      </c>
      <c r="M36" s="9" t="n">
        <v>0</v>
      </c>
      <c r="N36" s="11" t="n">
        <f aca="false">K36-L36-M36</f>
        <v>59801.26</v>
      </c>
    </row>
    <row r="37" customFormat="false" ht="12.8" hidden="false" customHeight="false" outlineLevel="0" collapsed="false">
      <c r="A37" s="5" t="n">
        <v>421630</v>
      </c>
      <c r="B37" s="5" t="s">
        <v>63</v>
      </c>
      <c r="C37" s="9" t="n">
        <v>25194.93</v>
      </c>
      <c r="D37" s="6"/>
      <c r="E37" s="6" t="n">
        <v>421630</v>
      </c>
      <c r="F37" s="6" t="s">
        <v>64</v>
      </c>
      <c r="G37" s="9" t="n">
        <v>3600</v>
      </c>
      <c r="H37" s="6"/>
      <c r="I37" s="10" t="n">
        <f aca="false">A37=E37</f>
        <v>1</v>
      </c>
      <c r="J37" s="6"/>
      <c r="K37" s="9" t="n">
        <f aca="false">C37+G37</f>
        <v>28794.93</v>
      </c>
      <c r="L37" s="9" t="n">
        <v>0</v>
      </c>
      <c r="M37" s="9" t="n">
        <v>0</v>
      </c>
      <c r="N37" s="11" t="n">
        <f aca="false">K37-L37-M37</f>
        <v>28794.93</v>
      </c>
    </row>
    <row r="38" customFormat="false" ht="12.8" hidden="false" customHeight="false" outlineLevel="0" collapsed="false">
      <c r="A38" s="5" t="n">
        <v>421750</v>
      </c>
      <c r="B38" s="5" t="s">
        <v>65</v>
      </c>
      <c r="C38" s="9" t="n">
        <v>53052.44</v>
      </c>
      <c r="D38" s="6"/>
      <c r="E38" s="6"/>
      <c r="F38" s="6"/>
      <c r="G38" s="9" t="n">
        <v>0</v>
      </c>
      <c r="H38" s="6"/>
      <c r="I38" s="10" t="n">
        <f aca="false">A38=E38</f>
        <v>0</v>
      </c>
      <c r="J38" s="6"/>
      <c r="K38" s="9" t="n">
        <f aca="false">C38+G38</f>
        <v>53052.44</v>
      </c>
      <c r="L38" s="9" t="n">
        <v>0</v>
      </c>
      <c r="M38" s="9" t="n">
        <v>0</v>
      </c>
      <c r="N38" s="11" t="n">
        <f aca="false">K38-L38-M38</f>
        <v>53052.44</v>
      </c>
    </row>
    <row r="39" customFormat="false" ht="12.8" hidden="false" customHeight="false" outlineLevel="0" collapsed="false">
      <c r="A39" s="5" t="n">
        <v>421830</v>
      </c>
      <c r="B39" s="5" t="s">
        <v>66</v>
      </c>
      <c r="C39" s="9" t="n">
        <v>44922.01</v>
      </c>
      <c r="D39" s="6"/>
      <c r="E39" s="6"/>
      <c r="F39" s="6"/>
      <c r="G39" s="9" t="n">
        <v>0</v>
      </c>
      <c r="H39" s="6"/>
      <c r="I39" s="10" t="n">
        <f aca="false">A39=E39</f>
        <v>0</v>
      </c>
      <c r="J39" s="6"/>
      <c r="K39" s="9" t="n">
        <f aca="false">C39+G39</f>
        <v>44922.01</v>
      </c>
      <c r="L39" s="9" t="n">
        <v>0</v>
      </c>
      <c r="M39" s="9" t="n">
        <v>0</v>
      </c>
      <c r="N39" s="11" t="n">
        <f aca="false">K39-L39-M39</f>
        <v>44922.01</v>
      </c>
    </row>
    <row r="40" customFormat="false" ht="12.8" hidden="false" customHeight="false" outlineLevel="0" collapsed="false">
      <c r="A40" s="5" t="n">
        <v>421900</v>
      </c>
      <c r="B40" s="5" t="s">
        <v>67</v>
      </c>
      <c r="C40" s="9" t="n">
        <v>12300</v>
      </c>
      <c r="D40" s="6"/>
      <c r="E40" s="6" t="n">
        <v>421900</v>
      </c>
      <c r="F40" s="6" t="s">
        <v>68</v>
      </c>
      <c r="G40" s="9" t="n">
        <v>1800</v>
      </c>
      <c r="H40" s="6"/>
      <c r="I40" s="10" t="n">
        <f aca="false">A40=E40</f>
        <v>1</v>
      </c>
      <c r="J40" s="6"/>
      <c r="K40" s="9" t="n">
        <f aca="false">C40+G40</f>
        <v>14100</v>
      </c>
      <c r="L40" s="9" t="n">
        <v>6614.89</v>
      </c>
      <c r="M40" s="9" t="n">
        <v>0</v>
      </c>
      <c r="N40" s="11" t="n">
        <f aca="false">K40-L40-M40</f>
        <v>7485.11</v>
      </c>
    </row>
    <row r="41" customFormat="false" ht="12.8" hidden="false" customHeight="false" outlineLevel="0" collapsed="false">
      <c r="A41" s="12" t="s">
        <v>14</v>
      </c>
      <c r="B41" s="12"/>
      <c r="C41" s="13" t="n">
        <f aca="false">SUM(C8:C40)</f>
        <v>3278607.96</v>
      </c>
      <c r="D41" s="9"/>
      <c r="E41" s="6" t="s">
        <v>14</v>
      </c>
      <c r="F41" s="6"/>
      <c r="G41" s="11" t="n">
        <f aca="false">SUM(G8:G40)</f>
        <v>1839831.52</v>
      </c>
      <c r="H41" s="9"/>
      <c r="I41" s="6"/>
      <c r="J41" s="6"/>
      <c r="K41" s="14" t="n">
        <f aca="false">SUM(K8:K40)</f>
        <v>4856932.8</v>
      </c>
      <c r="L41" s="14" t="n">
        <f aca="false">SUM(L8:L40)</f>
        <v>218811.32</v>
      </c>
      <c r="M41" s="14" t="n">
        <f aca="false">SUM(M8:M40)</f>
        <v>321572.02</v>
      </c>
      <c r="N41" s="14" t="n">
        <f aca="false">K41-L41-M41</f>
        <v>4316549.46</v>
      </c>
    </row>
    <row r="42" customFormat="false" ht="12.8" hidden="false" customHeight="false" outlineLevel="0" collapsed="false">
      <c r="A42" s="15" t="s">
        <v>69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N42" s="17"/>
    </row>
  </sheetData>
  <mergeCells count="1">
    <mergeCell ref="A6:N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2023-05-11T17:18:21Z</dcterms:created>
  <dc:creator/>
  <dc:description/>
  <dc:language>pt-BR</dc:language>
  <cp:lastModifiedBy/>
  <cp:lastPrinted>2023-05-25T15:01:34Z</cp:lastPrinted>
  <dcterms:modified xsi:type="dcterms:W3CDTF">2023-09-05T13:47:30Z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