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Fevereiro\"/>
    </mc:Choice>
  </mc:AlternateContent>
  <xr:revisionPtr revIDLastSave="0" documentId="13_ncr:1_{4DA0456D-1C35-4B66-BB08-6B7B61EC3670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Ambulatorial" sheetId="1" r:id="rId1"/>
    <sheet name="Hospitalar" sheetId="2" r:id="rId2"/>
    <sheet name="TOTAL" sheetId="3" r:id="rId3"/>
  </sheets>
  <externalReferences>
    <externalReference r:id="rId4"/>
  </externalReferences>
  <definedNames>
    <definedName name="_xlnm._FilterDatabase" localSheetId="2" hidden="1">TOTAL!$A$7:$C$7</definedName>
    <definedName name="apac">'[1]SIA SC 2023'!$B$1:$D$6</definedName>
    <definedName name="bsi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61" i="3" l="1"/>
  <c r="G12" i="2"/>
  <c r="G48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11" i="2"/>
  <c r="F48" i="2"/>
  <c r="D48" i="2"/>
  <c r="G52" i="1"/>
  <c r="F52" i="1"/>
  <c r="D52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11" i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11" i="2"/>
  <c r="P48" i="2"/>
  <c r="Q48" i="2" s="1"/>
  <c r="M48" i="2"/>
  <c r="J48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S11" i="2"/>
  <c r="R11" i="2"/>
  <c r="C48" i="2" l="1"/>
  <c r="C52" i="1"/>
</calcChain>
</file>

<file path=xl/sharedStrings.xml><?xml version="1.0" encoding="utf-8"?>
<sst xmlns="http://schemas.openxmlformats.org/spreadsheetml/2006/main" count="689" uniqueCount="109">
  <si>
    <t>ESTADO DE SANTA CATARINA</t>
  </si>
  <si>
    <t>SECRETARIA DE ESTADO DA SAÚDE</t>
  </si>
  <si>
    <t>SUPERINTENDÊNCIA DE ATENÇÃO À SAÚDE</t>
  </si>
  <si>
    <t>GERÊNCIA DE MONITORAMENTO E AVALIAÇÃO EM SAÚDE</t>
  </si>
  <si>
    <t>SUBTOTAL</t>
  </si>
  <si>
    <t>TOTAL</t>
  </si>
  <si>
    <t>Estabelecimentos CNES-SC</t>
  </si>
  <si>
    <t>Municípios-SC</t>
  </si>
  <si>
    <t>Físico</t>
  </si>
  <si>
    <t>Financeiro</t>
  </si>
  <si>
    <t>7486596 HOSPITAL REGIONAL DE BIGUACU HELMUTH NASS</t>
  </si>
  <si>
    <t>420230 Biguaçu</t>
  </si>
  <si>
    <t>2522209 HOSPITAL MISERICORDIA</t>
  </si>
  <si>
    <t>420240 Blumenau</t>
  </si>
  <si>
    <t>3123251 HOSPITAL DE OLHOS DE BLUMENAU</t>
  </si>
  <si>
    <t>3180948 CLINICA DE OLHOS DR ROBERTO VON HERTWIG</t>
  </si>
  <si>
    <t>3181308 BOTELHO HOSPITAL DIA DA VISAO</t>
  </si>
  <si>
    <t>2522489 ASSOCIACAO HOSPITAL E MATERNIDADE DOM JOAQUIM</t>
  </si>
  <si>
    <t>420290 Brusque</t>
  </si>
  <si>
    <t>2491249 HOSPITAL SANTA CRUZ DE CANOINHAS</t>
  </si>
  <si>
    <t>420380 Canoinhas</t>
  </si>
  <si>
    <t>420420 Chapecó</t>
  </si>
  <si>
    <t>5431212 CARDIO VISAO</t>
  </si>
  <si>
    <t>7990774 UNITA ESPECIALIDADES MEDICAS</t>
  </si>
  <si>
    <t>2701464 CIS AMOSC</t>
  </si>
  <si>
    <t>6567274 CLINICA DE OLHOS ANTONELLI</t>
  </si>
  <si>
    <t>420460 Criciúma</t>
  </si>
  <si>
    <t>9712038 HOSPITAL DE OLHOS DE CRICIUMA</t>
  </si>
  <si>
    <t>2541343 CLINICA DE OLHOS PEREIRA</t>
  </si>
  <si>
    <t>2522691 HOSPITAL E MATERNIDADE MARIETA KONDER BORNHAUSEN</t>
  </si>
  <si>
    <t>9819371 CLINICA MEDICA CORAL</t>
  </si>
  <si>
    <t>0019259 POLICLINICA MUNICIPAL CONTINENTE</t>
  </si>
  <si>
    <t>420540 Florianópolis</t>
  </si>
  <si>
    <t>420820 Itajaí</t>
  </si>
  <si>
    <t>7849753 CUIDAR CLINICA DE ESPECIALIDADES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</si>
  <si>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</si>
  <si>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</si>
  <si>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</si>
  <si>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</si>
  <si>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</si>
  <si>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7728557 BOJ FILIAL</t>
  </si>
  <si>
    <t>420910 Joinville</t>
  </si>
  <si>
    <t>9175849 OPHTALMUS CLINICA DE OLHOS CC</t>
  </si>
  <si>
    <t>9359397 HOSPITAL DA VISAO JOINVILLE</t>
  </si>
  <si>
    <t>2521296 HOSPITAL BETHESDA</t>
  </si>
  <si>
    <t>3678385 BOJ</t>
  </si>
  <si>
    <t>5195756 CIS NORDESTE SC</t>
  </si>
  <si>
    <t>7847777 HOSPITAL JOAO SCHREIBER</t>
  </si>
  <si>
    <t>421060 Massaranduba</t>
  </si>
  <si>
    <t>2778831 HOSPITAL NOSSA SENHORA DA IMACULADA CONCEICAO</t>
  </si>
  <si>
    <t>421150 Nova Trento</t>
  </si>
  <si>
    <t>2568713 HOSPITAL REGIONAL ALTO VALE</t>
  </si>
  <si>
    <t>421480 Rio do Sul</t>
  </si>
  <si>
    <t>2379627 HOSPITAL SAMARIA</t>
  </si>
  <si>
    <t>2884402 INSTITUTO WSC DE OFTALMOLOGIA</t>
  </si>
  <si>
    <t>5458471 INSTITUTO DE OLHOS ALTO VALE</t>
  </si>
  <si>
    <t>2641445 POLICLINICA DE REFERENCIA REGIONAL RIO DO SUL</t>
  </si>
  <si>
    <t>2418177 HOSPITAL SAO FRANCISCO DE ASSIS</t>
  </si>
  <si>
    <t>421570 Santo Amaro da Imperatriz</t>
  </si>
  <si>
    <t>0875740 CENTRO DE ATENDIMENTO E DIAGNOSTICO CAD</t>
  </si>
  <si>
    <t>421580 São Bento do Sul</t>
  </si>
  <si>
    <t>2521792 HOSPITAL E MATERNIDADE SAGRADA FAMILIA</t>
  </si>
  <si>
    <t>Hospital SC (CNES)</t>
  </si>
  <si>
    <t>Munícipios-SC</t>
  </si>
  <si>
    <t>Fisico</t>
  </si>
  <si>
    <t>0019402 INSTITUTO DE ENSINO E PESQUISA DR IRINEU MAY BRODBECK</t>
  </si>
  <si>
    <t>0136751 NEURON DOR</t>
  </si>
  <si>
    <t>6854729 HOSPITAL MUNICIPAL RUTH CARDOSO</t>
  </si>
  <si>
    <t>420200 Balneário Camboriú</t>
  </si>
  <si>
    <t>420430 Concórdia</t>
  </si>
  <si>
    <t>2558246 HOSPITAL SANTA ISABEL</t>
  </si>
  <si>
    <t>2558254 HOSPITAL SANTO ANTONIO</t>
  </si>
  <si>
    <t>2522411 HOSPITAL AZAMBUJA</t>
  </si>
  <si>
    <t>2537788 HOSPITAL REGIONAL DO OESTE</t>
  </si>
  <si>
    <t>2419653 HOSPITAL NOSSA SENHORA DA CONCEICAO HNSC</t>
  </si>
  <si>
    <t>421900 Urussanga</t>
  </si>
  <si>
    <t>7286082 HOSPITAL DA CRIANCA AUGUSTA MULLER BOHNER</t>
  </si>
  <si>
    <t>2436469 HOSPITAL MUNICIPAL SAO JOSE</t>
  </si>
  <si>
    <t>2492342 HOSPITAL SANTO ANTONIO GUARAMIRIM</t>
  </si>
  <si>
    <t>420650 Guaramirim</t>
  </si>
  <si>
    <t>2658372 INSTITUTO SANTE HOSPITAL DE DIONISIO CERQUEIRA</t>
  </si>
  <si>
    <t>420500 Dionísio Cerqueira</t>
  </si>
  <si>
    <t>420930 Lages</t>
  </si>
  <si>
    <t>2521695 HOSPITAL RIO NEGRINHO</t>
  </si>
  <si>
    <t>421500 Rio Negrinho</t>
  </si>
  <si>
    <t>2744937 HOSPITAL INFANTIL PEQUENO ANJO</t>
  </si>
  <si>
    <t>2543079 HOSPITAL MUNICIPAL SAO LUCAS</t>
  </si>
  <si>
    <t>421030 Major Vieira</t>
  </si>
  <si>
    <t>2555840 FUNDACAO HOSPITALAR SANTA OTILIA</t>
  </si>
  <si>
    <t>421170 Orleans</t>
  </si>
  <si>
    <t>2662914 HOSPITAL SEARA DO BEM MATERNO E INFANTIL</t>
  </si>
  <si>
    <t>2672154 HOSPITAL HOSCOLA</t>
  </si>
  <si>
    <t>421000 Luiz Alves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</si>
  <si>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</si>
  <si>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</si>
  <si>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</si>
  <si>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</si>
  <si>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</si>
  <si>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</si>
  <si>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0610062 HOSPITAL DE OLHOS DE CONCORDIA LTDA</t>
  </si>
  <si>
    <t>5164222 NIEDERAUER CLINICA DE OLHOS HOSPITAL DIA LTDA</t>
  </si>
  <si>
    <t>3590909 HOSPITAL DA VISAO</t>
  </si>
  <si>
    <t>2521873 HOSPITAL BEATRIZ RAMOS</t>
  </si>
  <si>
    <t>420750 Indaial</t>
  </si>
  <si>
    <t>2538342 HOSPITAL SAO BERNARDO</t>
  </si>
  <si>
    <t>421420 Quilombo</t>
  </si>
  <si>
    <t>ENCONTRO DE CONTAS – PROGRAMA DE REDUÇÃO DE FILAS DE CIRURGIAS ELETIVAS – FEVEREIRO 2024 – GESTÃO PLENA</t>
  </si>
  <si>
    <t>ENCONTRO DE CONTAS – PROGRAMA DE REDUÇÃO DE FILAS DE CIRURGIAS ELETIVAS – HOSPITALAR – FEVEREIRO 2024 – GESTÃO PLENA</t>
  </si>
  <si>
    <t>ENCONTRO DE CONTAS – PROGRAMA DE REDUÇÃO DE FILAS DE CIRURGIAS ELETIVAS – AMBULATORIAL – FEVEREIRO 2024 – GESTÃO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</si>
</sst>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-416]\ #,##0.00;[Red]\-[$R$-416]\ #,##0.00"/>
  </numFmts>
  <fonts count="4" x14ac:knownFonts="1">
    <font>
      <sz val="10"/>
      <name val="Arial"/>
      <family val="2"/>
      <charset val="1"/>
    </font>
    <font>
      <sz val="10"/>
      <name val="Arial"/>
    </font>
    <font>
      <b/>
      <sz val="10"/>
      <name val="Arial"/>
      <family val="2"/>
      <charset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FFCC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Border="1"/>
    <xf numFmtId="0" fontId="0" fillId="0" borderId="0" xfId="0"/>
    <xf numFmtId="164" fontId="0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8" fontId="0" fillId="0" borderId="0" xfId="0" applyNumberFormat="1"/>
    <xf numFmtId="44" fontId="1" fillId="0" borderId="0" xfId="1"/>
    <xf numFmtId="44" fontId="3" fillId="0" borderId="0" xfId="0" applyNumberFormat="1" applyFont="1"/>
    <xf numFmtId="0" fontId="3" fillId="0" borderId="0" xfId="0" applyFont="1"/>
    <xf numFmtId="8" fontId="3" fillId="0" borderId="0" xfId="0" applyNumberFormat="1" applyFont="1"/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2" borderId="5" xfId="0" applyFill="1" applyBorder="1"/>
    <xf numFmtId="164" fontId="0" fillId="2" borderId="5" xfId="0" applyNumberFormat="1" applyFont="1" applyFill="1" applyBorder="1"/>
    <xf numFmtId="0" fontId="0" fillId="3" borderId="5" xfId="0" applyFill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0" fontId="0" fillId="4" borderId="5" xfId="0" applyFill="1" applyBorder="1"/>
    <xf numFmtId="164" fontId="0" fillId="4" borderId="5" xfId="0" applyNumberFormat="1" applyFont="1" applyFill="1" applyBorder="1"/>
    <xf numFmtId="0" fontId="0" fillId="5" borderId="5" xfId="0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Novembro%202023%20a%20Dezembro%202024\Fevereiro\S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v BSIA"/>
      <sheetName val="SIA SC 2023"/>
      <sheetName val="Pacotes"/>
      <sheetName val="Prêmios"/>
      <sheetName val="Total"/>
      <sheetName val="0946257"/>
      <sheetName val="2306336"/>
      <sheetName val="2522691"/>
      <sheetName val="5195756"/>
      <sheetName val="91758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opLeftCell="A13" zoomScaleNormal="100" workbookViewId="0">
      <selection activeCell="G52" sqref="G52"/>
    </sheetView>
  </sheetViews>
  <sheetFormatPr defaultColWidth="11.5703125" defaultRowHeight="12.75" x14ac:dyDescent="0.2"/>
  <cols>
    <col min="1" max="1" width="35.42578125" customWidth="1"/>
    <col min="2" max="2" width="31" customWidth="1"/>
    <col min="3" max="3" width="6.85546875" customWidth="1"/>
    <col min="4" max="4" width="14.140625" style="1" customWidth="1"/>
    <col min="5" max="5" width="6.85546875" customWidth="1"/>
    <col min="6" max="7" width="15.7109375" customWidth="1"/>
    <col min="8" max="8" width="26" hidden="1" customWidth="1"/>
    <col min="9" max="9" width="15.7109375" hidden="1" customWidth="1"/>
    <col min="10" max="10" width="14" hidden="1" customWidth="1"/>
    <col min="11" max="12" width="0" hidden="1" customWidth="1"/>
    <col min="13" max="13" width="14.140625" hidden="1" customWidth="1"/>
    <col min="14" max="14" width="13.42578125" hidden="1" customWidth="1"/>
  </cols>
  <sheetData>
    <row r="1" spans="1:14" x14ac:dyDescent="0.2">
      <c r="A1" t="s">
        <v>0</v>
      </c>
    </row>
    <row r="2" spans="1:14" x14ac:dyDescent="0.2">
      <c r="A2" t="s">
        <v>1</v>
      </c>
    </row>
    <row r="3" spans="1:14" x14ac:dyDescent="0.2">
      <c r="A3" t="s">
        <v>2</v>
      </c>
    </row>
    <row r="4" spans="1:14" x14ac:dyDescent="0.2">
      <c r="A4" t="s">
        <v>3</v>
      </c>
    </row>
    <row r="7" spans="1:14" x14ac:dyDescent="0.2">
      <c r="A7" s="32" t="s">
        <v>108</v>
      </c>
      <c r="B7" s="33"/>
      <c r="C7" s="33"/>
      <c r="D7" s="33"/>
      <c r="E7" s="33"/>
      <c r="F7" s="33"/>
      <c r="G7" s="34"/>
    </row>
    <row r="8" spans="1:14" x14ac:dyDescent="0.2">
      <c r="A8" s="31"/>
      <c r="B8" s="31"/>
      <c r="C8" s="31">
        <v>2023</v>
      </c>
      <c r="D8" s="31"/>
      <c r="E8" s="31">
        <v>2024</v>
      </c>
      <c r="F8" s="31"/>
      <c r="G8" s="2"/>
    </row>
    <row r="9" spans="1:14" x14ac:dyDescent="0.2">
      <c r="A9" s="2"/>
      <c r="B9" s="2"/>
      <c r="C9" s="2"/>
      <c r="D9" s="3" t="s">
        <v>4</v>
      </c>
      <c r="E9" s="2"/>
      <c r="F9" s="2" t="s">
        <v>4</v>
      </c>
      <c r="G9" s="2" t="s">
        <v>5</v>
      </c>
      <c r="J9">
        <v>2024</v>
      </c>
      <c r="M9">
        <v>2023</v>
      </c>
    </row>
    <row r="10" spans="1:14" x14ac:dyDescent="0.2">
      <c r="A10" s="2" t="s">
        <v>6</v>
      </c>
      <c r="B10" s="2" t="s">
        <v>7</v>
      </c>
      <c r="C10" s="2" t="s">
        <v>8</v>
      </c>
      <c r="D10" s="3" t="s">
        <v>9</v>
      </c>
      <c r="E10" s="2" t="s">
        <v>8</v>
      </c>
      <c r="F10" s="2" t="s">
        <v>9</v>
      </c>
      <c r="G10" s="2" t="s">
        <v>9</v>
      </c>
    </row>
    <row r="11" spans="1:14" x14ac:dyDescent="0.2">
      <c r="A11" s="4" t="s">
        <v>10</v>
      </c>
      <c r="B11" s="4" t="s">
        <v>11</v>
      </c>
      <c r="C11" s="4"/>
      <c r="D11" s="5">
        <f>M11</f>
        <v>0</v>
      </c>
      <c r="E11" s="4"/>
      <c r="F11" s="5">
        <f>J11</f>
        <v>57009.599999999999</v>
      </c>
      <c r="G11" s="5">
        <f>D11+F11</f>
        <v>57009.599999999999</v>
      </c>
      <c r="H11" s="1" t="s">
        <v>10</v>
      </c>
      <c r="I11" s="1" t="s">
        <v>11</v>
      </c>
      <c r="J11" s="14">
        <v>57009.599999999999</v>
      </c>
      <c r="K11" s="1" t="s">
        <v>10</v>
      </c>
      <c r="L11" s="1" t="s">
        <v>11</v>
      </c>
      <c r="N11" t="b">
        <f>H11=K11</f>
        <v>1</v>
      </c>
    </row>
    <row r="12" spans="1:14" x14ac:dyDescent="0.2">
      <c r="A12" s="4" t="s">
        <v>12</v>
      </c>
      <c r="B12" s="4" t="s">
        <v>13</v>
      </c>
      <c r="C12" s="4"/>
      <c r="D12" s="5">
        <f t="shared" ref="D12:D51" si="0">M12</f>
        <v>0</v>
      </c>
      <c r="E12" s="4"/>
      <c r="F12" s="5">
        <f t="shared" ref="F12:F51" si="1">J12</f>
        <v>109905.60000000001</v>
      </c>
      <c r="G12" s="5">
        <f t="shared" ref="G12:G51" si="2">D12+F12</f>
        <v>109905.60000000001</v>
      </c>
      <c r="H12" s="6" t="s">
        <v>12</v>
      </c>
      <c r="I12" s="6" t="s">
        <v>13</v>
      </c>
      <c r="J12" s="14">
        <v>109905.60000000001</v>
      </c>
      <c r="K12" s="6" t="s">
        <v>12</v>
      </c>
      <c r="L12" s="6" t="s">
        <v>13</v>
      </c>
      <c r="N12" s="6" t="b">
        <f t="shared" ref="N12:N51" si="3">H12=K12</f>
        <v>1</v>
      </c>
    </row>
    <row r="13" spans="1:14" x14ac:dyDescent="0.2">
      <c r="A13" s="4" t="s">
        <v>14</v>
      </c>
      <c r="B13" s="4" t="s">
        <v>13</v>
      </c>
      <c r="C13" s="4"/>
      <c r="D13" s="5">
        <f t="shared" si="0"/>
        <v>0</v>
      </c>
      <c r="E13" s="4"/>
      <c r="F13" s="5">
        <f t="shared" si="1"/>
        <v>29129.919999999998</v>
      </c>
      <c r="G13" s="5">
        <f t="shared" si="2"/>
        <v>29129.919999999998</v>
      </c>
      <c r="H13" s="6" t="s">
        <v>14</v>
      </c>
      <c r="I13" s="6" t="s">
        <v>13</v>
      </c>
      <c r="J13" s="14">
        <v>29129.919999999998</v>
      </c>
      <c r="K13" s="6" t="s">
        <v>14</v>
      </c>
      <c r="L13" s="6" t="s">
        <v>13</v>
      </c>
      <c r="N13" s="6" t="b">
        <f t="shared" si="3"/>
        <v>1</v>
      </c>
    </row>
    <row r="14" spans="1:14" x14ac:dyDescent="0.2">
      <c r="A14" s="4" t="s">
        <v>15</v>
      </c>
      <c r="B14" s="4" t="s">
        <v>13</v>
      </c>
      <c r="C14" s="4"/>
      <c r="D14" s="5">
        <f t="shared" si="0"/>
        <v>0</v>
      </c>
      <c r="E14" s="4"/>
      <c r="F14" s="5">
        <f t="shared" si="1"/>
        <v>20116.8</v>
      </c>
      <c r="G14" s="5">
        <f t="shared" si="2"/>
        <v>20116.8</v>
      </c>
      <c r="H14" s="6" t="s">
        <v>15</v>
      </c>
      <c r="I14" s="6" t="s">
        <v>13</v>
      </c>
      <c r="J14" s="14">
        <v>20116.8</v>
      </c>
      <c r="K14" s="6" t="s">
        <v>15</v>
      </c>
      <c r="L14" s="6" t="s">
        <v>13</v>
      </c>
      <c r="N14" s="6" t="b">
        <f t="shared" si="3"/>
        <v>1</v>
      </c>
    </row>
    <row r="15" spans="1:14" x14ac:dyDescent="0.2">
      <c r="A15" s="4" t="s">
        <v>16</v>
      </c>
      <c r="B15" s="4" t="s">
        <v>13</v>
      </c>
      <c r="C15" s="4"/>
      <c r="D15" s="5">
        <f t="shared" si="0"/>
        <v>0</v>
      </c>
      <c r="E15" s="4"/>
      <c r="F15" s="5">
        <f t="shared" si="1"/>
        <v>630</v>
      </c>
      <c r="G15" s="5">
        <f t="shared" si="2"/>
        <v>630</v>
      </c>
      <c r="H15" s="6" t="s">
        <v>16</v>
      </c>
      <c r="I15" s="6" t="s">
        <v>13</v>
      </c>
      <c r="J15" s="14">
        <v>630</v>
      </c>
      <c r="K15" s="6" t="s">
        <v>16</v>
      </c>
      <c r="L15" s="6" t="s">
        <v>13</v>
      </c>
      <c r="N15" s="6" t="b">
        <f t="shared" si="3"/>
        <v>1</v>
      </c>
    </row>
    <row r="16" spans="1:14" x14ac:dyDescent="0.2">
      <c r="A16" s="4" t="s">
        <v>17</v>
      </c>
      <c r="B16" s="4" t="s">
        <v>18</v>
      </c>
      <c r="C16" s="4"/>
      <c r="D16" s="5">
        <f t="shared" si="0"/>
        <v>0</v>
      </c>
      <c r="E16" s="4"/>
      <c r="F16" s="5">
        <f t="shared" si="1"/>
        <v>10200</v>
      </c>
      <c r="G16" s="5">
        <f t="shared" si="2"/>
        <v>10200</v>
      </c>
      <c r="H16" s="6" t="s">
        <v>17</v>
      </c>
      <c r="I16" s="6" t="s">
        <v>18</v>
      </c>
      <c r="J16" s="14">
        <v>10200</v>
      </c>
      <c r="K16" s="6" t="s">
        <v>17</v>
      </c>
      <c r="L16" s="6" t="s">
        <v>18</v>
      </c>
      <c r="N16" s="6" t="b">
        <f t="shared" si="3"/>
        <v>1</v>
      </c>
    </row>
    <row r="17" spans="1:14" x14ac:dyDescent="0.2">
      <c r="A17" s="4" t="s">
        <v>19</v>
      </c>
      <c r="B17" s="4" t="s">
        <v>20</v>
      </c>
      <c r="C17" s="4"/>
      <c r="D17" s="5">
        <f t="shared" si="0"/>
        <v>0</v>
      </c>
      <c r="E17" s="4"/>
      <c r="F17" s="5">
        <f t="shared" si="1"/>
        <v>0</v>
      </c>
      <c r="G17" s="5">
        <f t="shared" si="2"/>
        <v>0</v>
      </c>
      <c r="H17" s="6" t="s">
        <v>19</v>
      </c>
      <c r="I17" s="6" t="s">
        <v>20</v>
      </c>
      <c r="J17" s="14">
        <v>0</v>
      </c>
      <c r="K17" s="6" t="s">
        <v>19</v>
      </c>
      <c r="L17" s="6" t="s">
        <v>20</v>
      </c>
      <c r="N17" s="6" t="b">
        <f t="shared" si="3"/>
        <v>1</v>
      </c>
    </row>
    <row r="18" spans="1:14" x14ac:dyDescent="0.2">
      <c r="A18" s="7" t="s">
        <v>76</v>
      </c>
      <c r="B18" s="4" t="s">
        <v>21</v>
      </c>
      <c r="C18" s="8"/>
      <c r="D18" s="5">
        <f t="shared" si="0"/>
        <v>0</v>
      </c>
      <c r="E18" s="8"/>
      <c r="F18" s="5">
        <f t="shared" si="1"/>
        <v>771.6</v>
      </c>
      <c r="G18" s="5">
        <f t="shared" si="2"/>
        <v>771.6</v>
      </c>
      <c r="H18" s="6" t="s">
        <v>76</v>
      </c>
      <c r="I18" s="6" t="s">
        <v>21</v>
      </c>
      <c r="J18" s="14">
        <v>771.6</v>
      </c>
      <c r="K18" s="6" t="s">
        <v>76</v>
      </c>
      <c r="L18" s="6" t="s">
        <v>21</v>
      </c>
      <c r="N18" s="6" t="b">
        <f t="shared" si="3"/>
        <v>1</v>
      </c>
    </row>
    <row r="19" spans="1:14" x14ac:dyDescent="0.2">
      <c r="A19" s="4" t="s">
        <v>22</v>
      </c>
      <c r="B19" s="4" t="s">
        <v>21</v>
      </c>
      <c r="C19" s="4"/>
      <c r="D19" s="5">
        <f t="shared" si="0"/>
        <v>0</v>
      </c>
      <c r="E19" s="4"/>
      <c r="F19" s="5">
        <f t="shared" si="1"/>
        <v>810</v>
      </c>
      <c r="G19" s="5">
        <f t="shared" si="2"/>
        <v>810</v>
      </c>
      <c r="H19" s="6" t="s">
        <v>22</v>
      </c>
      <c r="I19" s="6" t="s">
        <v>21</v>
      </c>
      <c r="J19" s="14">
        <v>810</v>
      </c>
      <c r="K19" s="6" t="s">
        <v>22</v>
      </c>
      <c r="L19" s="6" t="s">
        <v>21</v>
      </c>
      <c r="N19" s="6" t="b">
        <f t="shared" si="3"/>
        <v>1</v>
      </c>
    </row>
    <row r="20" spans="1:14" x14ac:dyDescent="0.2">
      <c r="A20" s="4" t="s">
        <v>23</v>
      </c>
      <c r="B20" s="4" t="s">
        <v>21</v>
      </c>
      <c r="C20" s="4"/>
      <c r="D20" s="5">
        <f t="shared" si="0"/>
        <v>0</v>
      </c>
      <c r="E20" s="4"/>
      <c r="F20" s="5">
        <f t="shared" si="1"/>
        <v>1890</v>
      </c>
      <c r="G20" s="5">
        <f t="shared" si="2"/>
        <v>1890</v>
      </c>
      <c r="H20" s="6" t="s">
        <v>23</v>
      </c>
      <c r="I20" s="6" t="s">
        <v>21</v>
      </c>
      <c r="J20" s="14">
        <v>1890</v>
      </c>
      <c r="K20" s="6" t="s">
        <v>23</v>
      </c>
      <c r="L20" s="6" t="s">
        <v>21</v>
      </c>
      <c r="N20" s="6" t="b">
        <f t="shared" si="3"/>
        <v>1</v>
      </c>
    </row>
    <row r="21" spans="1:14" x14ac:dyDescent="0.2">
      <c r="A21" s="4" t="s">
        <v>24</v>
      </c>
      <c r="B21" s="4" t="s">
        <v>21</v>
      </c>
      <c r="C21" s="4"/>
      <c r="D21" s="5">
        <f t="shared" si="0"/>
        <v>0</v>
      </c>
      <c r="E21" s="4"/>
      <c r="F21" s="5">
        <f t="shared" si="1"/>
        <v>22200</v>
      </c>
      <c r="G21" s="5">
        <f t="shared" si="2"/>
        <v>22200</v>
      </c>
      <c r="H21" s="6" t="s">
        <v>24</v>
      </c>
      <c r="I21" s="6" t="s">
        <v>21</v>
      </c>
      <c r="J21" s="14">
        <v>22200</v>
      </c>
      <c r="K21" s="6" t="s">
        <v>24</v>
      </c>
      <c r="L21" s="6" t="s">
        <v>21</v>
      </c>
      <c r="N21" s="6" t="b">
        <f t="shared" si="3"/>
        <v>1</v>
      </c>
    </row>
    <row r="22" spans="1:14" x14ac:dyDescent="0.2">
      <c r="A22" s="4" t="s">
        <v>99</v>
      </c>
      <c r="B22" s="4" t="s">
        <v>69</v>
      </c>
      <c r="C22" s="4"/>
      <c r="D22" s="5">
        <f t="shared" si="0"/>
        <v>0</v>
      </c>
      <c r="E22" s="4"/>
      <c r="F22" s="5">
        <f t="shared" si="1"/>
        <v>0</v>
      </c>
      <c r="G22" s="5">
        <f t="shared" si="2"/>
        <v>0</v>
      </c>
      <c r="H22" s="6" t="s">
        <v>99</v>
      </c>
      <c r="I22" s="6" t="s">
        <v>69</v>
      </c>
      <c r="J22" s="14">
        <v>0</v>
      </c>
      <c r="K22" s="6" t="s">
        <v>99</v>
      </c>
      <c r="L22" s="6" t="s">
        <v>69</v>
      </c>
      <c r="N22" s="6" t="b">
        <f t="shared" si="3"/>
        <v>1</v>
      </c>
    </row>
    <row r="23" spans="1:14" x14ac:dyDescent="0.2">
      <c r="A23" s="4" t="s">
        <v>100</v>
      </c>
      <c r="B23" s="4" t="s">
        <v>69</v>
      </c>
      <c r="C23" s="4"/>
      <c r="D23" s="5">
        <f t="shared" si="0"/>
        <v>0</v>
      </c>
      <c r="E23" s="4"/>
      <c r="F23" s="5">
        <f t="shared" si="1"/>
        <v>0</v>
      </c>
      <c r="G23" s="5">
        <f t="shared" si="2"/>
        <v>0</v>
      </c>
      <c r="H23" s="6" t="s">
        <v>100</v>
      </c>
      <c r="I23" s="6" t="s">
        <v>69</v>
      </c>
      <c r="J23" s="14">
        <v>0</v>
      </c>
      <c r="K23" s="6" t="s">
        <v>100</v>
      </c>
      <c r="L23" s="6" t="s">
        <v>69</v>
      </c>
      <c r="N23" s="6" t="b">
        <f t="shared" si="3"/>
        <v>1</v>
      </c>
    </row>
    <row r="24" spans="1:14" x14ac:dyDescent="0.2">
      <c r="A24" s="4" t="s">
        <v>25</v>
      </c>
      <c r="B24" s="4" t="s">
        <v>26</v>
      </c>
      <c r="C24" s="4"/>
      <c r="D24" s="5">
        <f t="shared" si="0"/>
        <v>0</v>
      </c>
      <c r="E24" s="4"/>
      <c r="F24" s="5">
        <f t="shared" si="1"/>
        <v>385921.52</v>
      </c>
      <c r="G24" s="5">
        <f t="shared" si="2"/>
        <v>385921.52</v>
      </c>
      <c r="H24" s="6" t="s">
        <v>25</v>
      </c>
      <c r="I24" s="1" t="s">
        <v>26</v>
      </c>
      <c r="J24" s="14">
        <v>385921.52</v>
      </c>
      <c r="K24" s="6" t="s">
        <v>25</v>
      </c>
      <c r="L24" s="1" t="s">
        <v>26</v>
      </c>
      <c r="N24" s="6" t="b">
        <f t="shared" si="3"/>
        <v>1</v>
      </c>
    </row>
    <row r="25" spans="1:14" x14ac:dyDescent="0.2">
      <c r="A25" s="4" t="s">
        <v>27</v>
      </c>
      <c r="B25" s="4" t="s">
        <v>26</v>
      </c>
      <c r="C25" s="4"/>
      <c r="D25" s="5">
        <f t="shared" si="0"/>
        <v>0</v>
      </c>
      <c r="E25" s="4"/>
      <c r="F25" s="5">
        <f t="shared" si="1"/>
        <v>495256.12</v>
      </c>
      <c r="G25" s="5">
        <f t="shared" si="2"/>
        <v>495256.12</v>
      </c>
      <c r="H25" s="1" t="s">
        <v>27</v>
      </c>
      <c r="I25" s="6" t="s">
        <v>26</v>
      </c>
      <c r="J25" s="14">
        <v>495256.12</v>
      </c>
      <c r="K25" s="1" t="s">
        <v>27</v>
      </c>
      <c r="L25" s="6" t="s">
        <v>26</v>
      </c>
      <c r="N25" s="6" t="b">
        <f t="shared" si="3"/>
        <v>1</v>
      </c>
    </row>
    <row r="26" spans="1:14" x14ac:dyDescent="0.2">
      <c r="A26" s="4" t="s">
        <v>28</v>
      </c>
      <c r="B26" s="4" t="s">
        <v>26</v>
      </c>
      <c r="C26" s="4"/>
      <c r="D26" s="5">
        <f t="shared" si="0"/>
        <v>0</v>
      </c>
      <c r="E26" s="4"/>
      <c r="F26" s="5">
        <f t="shared" si="1"/>
        <v>540</v>
      </c>
      <c r="G26" s="5">
        <f t="shared" si="2"/>
        <v>540</v>
      </c>
      <c r="H26" s="1" t="s">
        <v>28</v>
      </c>
      <c r="I26" s="6" t="s">
        <v>26</v>
      </c>
      <c r="J26" s="14">
        <v>540</v>
      </c>
      <c r="K26" s="1" t="s">
        <v>28</v>
      </c>
      <c r="L26" s="6" t="s">
        <v>26</v>
      </c>
      <c r="N26" s="6" t="b">
        <f t="shared" si="3"/>
        <v>1</v>
      </c>
    </row>
    <row r="27" spans="1:14" x14ac:dyDescent="0.2">
      <c r="A27" s="4" t="s">
        <v>30</v>
      </c>
      <c r="B27" s="4" t="s">
        <v>26</v>
      </c>
      <c r="C27" s="4"/>
      <c r="D27" s="5">
        <f t="shared" si="0"/>
        <v>0</v>
      </c>
      <c r="E27" s="4"/>
      <c r="F27" s="5">
        <f t="shared" si="1"/>
        <v>0</v>
      </c>
      <c r="G27" s="5">
        <f t="shared" si="2"/>
        <v>0</v>
      </c>
      <c r="H27" s="6" t="s">
        <v>30</v>
      </c>
      <c r="I27" s="6" t="s">
        <v>26</v>
      </c>
      <c r="J27" s="14">
        <v>0</v>
      </c>
      <c r="K27" s="6" t="s">
        <v>30</v>
      </c>
      <c r="L27" s="6" t="s">
        <v>26</v>
      </c>
      <c r="N27" s="6" t="b">
        <f t="shared" si="3"/>
        <v>1</v>
      </c>
    </row>
    <row r="28" spans="1:14" x14ac:dyDescent="0.2">
      <c r="A28" s="4" t="s">
        <v>31</v>
      </c>
      <c r="B28" s="4" t="s">
        <v>32</v>
      </c>
      <c r="C28" s="4"/>
      <c r="D28" s="5">
        <f t="shared" si="0"/>
        <v>0</v>
      </c>
      <c r="E28" s="4"/>
      <c r="F28" s="5">
        <f t="shared" si="1"/>
        <v>20134.8</v>
      </c>
      <c r="G28" s="5">
        <f t="shared" si="2"/>
        <v>20134.8</v>
      </c>
      <c r="H28" s="6" t="s">
        <v>31</v>
      </c>
      <c r="I28" s="6" t="s">
        <v>32</v>
      </c>
      <c r="J28" s="14">
        <v>20134.8</v>
      </c>
      <c r="K28" s="6" t="s">
        <v>31</v>
      </c>
      <c r="L28" s="6" t="s">
        <v>32</v>
      </c>
      <c r="N28" s="6" t="b">
        <f t="shared" si="3"/>
        <v>1</v>
      </c>
    </row>
    <row r="29" spans="1:14" x14ac:dyDescent="0.2">
      <c r="A29" s="4" t="s">
        <v>29</v>
      </c>
      <c r="B29" s="4" t="s">
        <v>33</v>
      </c>
      <c r="C29" s="4"/>
      <c r="D29" s="5">
        <f t="shared" si="0"/>
        <v>1348.35</v>
      </c>
      <c r="E29" s="4"/>
      <c r="F29" s="5">
        <f t="shared" si="1"/>
        <v>0</v>
      </c>
      <c r="G29" s="5">
        <f t="shared" si="2"/>
        <v>1348.35</v>
      </c>
      <c r="H29" s="6" t="s">
        <v>29</v>
      </c>
      <c r="I29" s="6" t="s">
        <v>33</v>
      </c>
      <c r="J29" s="14">
        <v>0</v>
      </c>
      <c r="K29" t="s">
        <v>29</v>
      </c>
      <c r="L29" t="s">
        <v>33</v>
      </c>
      <c r="M29" s="15">
        <v>1348.35</v>
      </c>
      <c r="N29" s="6" t="b">
        <f t="shared" si="3"/>
        <v>1</v>
      </c>
    </row>
    <row r="30" spans="1:14" x14ac:dyDescent="0.2">
      <c r="A30" s="4" t="s">
        <v>34</v>
      </c>
      <c r="B30" s="4" t="s">
        <v>33</v>
      </c>
      <c r="C30" s="4"/>
      <c r="D30" s="5">
        <f t="shared" si="0"/>
        <v>0</v>
      </c>
      <c r="E30" s="4"/>
      <c r="F30" s="5">
        <f t="shared" si="1"/>
        <v>33000</v>
      </c>
      <c r="G30" s="5">
        <f t="shared" si="2"/>
        <v>33000</v>
      </c>
      <c r="H30" s="6" t="s">
        <v>34</v>
      </c>
      <c r="I30" s="6" t="s">
        <v>33</v>
      </c>
      <c r="J30" s="14">
        <v>33000</v>
      </c>
      <c r="K30" s="6" t="s">
        <v>34</v>
      </c>
      <c r="L30" s="6" t="s">
        <v>33</v>
      </c>
      <c r="N30" s="6" t="b">
        <f t="shared" si="3"/>
        <v>1</v>
      </c>
    </row>
    <row r="31" spans="1:14" x14ac:dyDescent="0.2">
      <c r="A31" s="4" t="s">
        <v>35</v>
      </c>
      <c r="B31" s="4" t="s">
        <v>36</v>
      </c>
      <c r="C31" s="4"/>
      <c r="D31" s="5">
        <f t="shared" si="0"/>
        <v>0</v>
      </c>
      <c r="E31" s="4"/>
      <c r="F31" s="5">
        <f t="shared" si="1"/>
        <v>1800</v>
      </c>
      <c r="G31" s="5">
        <f t="shared" si="2"/>
        <v>1800</v>
      </c>
      <c r="H31" s="1" t="s">
        <v>35</v>
      </c>
      <c r="I31" s="6" t="s">
        <v>36</v>
      </c>
      <c r="J31" s="14">
        <v>1800</v>
      </c>
      <c r="K31" s="1" t="s">
        <v>35</v>
      </c>
      <c r="L31" s="6" t="s">
        <v>36</v>
      </c>
      <c r="N31" s="6" t="b">
        <f t="shared" si="3"/>
        <v>1</v>
      </c>
    </row>
    <row r="32" spans="1:14" x14ac:dyDescent="0.2">
      <c r="A32" s="4" t="s">
        <v>37</v>
      </c>
      <c r="B32" s="4" t="s">
        <v>38</v>
      </c>
      <c r="C32" s="4"/>
      <c r="D32" s="5">
        <f t="shared" si="0"/>
        <v>0</v>
      </c>
      <c r="E32" s="4"/>
      <c r="F32" s="5">
        <f t="shared" si="1"/>
        <v>135492.48000000001</v>
      </c>
      <c r="G32" s="5">
        <f t="shared" si="2"/>
        <v>135492.48000000001</v>
      </c>
      <c r="H32" s="1" t="s">
        <v>37</v>
      </c>
      <c r="I32" s="6" t="s">
        <v>38</v>
      </c>
      <c r="J32" s="14">
        <v>135492.48000000001</v>
      </c>
      <c r="K32" s="1" t="s">
        <v>37</v>
      </c>
      <c r="L32" s="6" t="s">
        <v>38</v>
      </c>
      <c r="N32" s="6" t="b">
        <f t="shared" si="3"/>
        <v>1</v>
      </c>
    </row>
    <row r="33" spans="1:14" x14ac:dyDescent="0.2">
      <c r="A33" s="4" t="s">
        <v>39</v>
      </c>
      <c r="B33" s="4" t="s">
        <v>38</v>
      </c>
      <c r="C33" s="4"/>
      <c r="D33" s="5">
        <f t="shared" si="0"/>
        <v>0</v>
      </c>
      <c r="E33" s="4"/>
      <c r="F33" s="5">
        <f t="shared" si="1"/>
        <v>37800</v>
      </c>
      <c r="G33" s="5">
        <f t="shared" si="2"/>
        <v>37800</v>
      </c>
      <c r="H33" s="1" t="s">
        <v>39</v>
      </c>
      <c r="I33" s="6" t="s">
        <v>38</v>
      </c>
      <c r="J33" s="14">
        <v>37800</v>
      </c>
      <c r="K33" s="1" t="s">
        <v>39</v>
      </c>
      <c r="L33" s="6" t="s">
        <v>38</v>
      </c>
      <c r="N33" s="6" t="b">
        <f t="shared" si="3"/>
        <v>1</v>
      </c>
    </row>
    <row r="34" spans="1:14" x14ac:dyDescent="0.2">
      <c r="A34" s="4" t="s">
        <v>40</v>
      </c>
      <c r="B34" s="4" t="s">
        <v>41</v>
      </c>
      <c r="C34" s="4"/>
      <c r="D34" s="5">
        <f t="shared" si="0"/>
        <v>0</v>
      </c>
      <c r="E34" s="4"/>
      <c r="F34" s="5">
        <f t="shared" si="1"/>
        <v>0</v>
      </c>
      <c r="G34" s="5">
        <f t="shared" si="2"/>
        <v>0</v>
      </c>
      <c r="H34" s="6" t="s">
        <v>40</v>
      </c>
      <c r="I34" s="1" t="s">
        <v>41</v>
      </c>
      <c r="J34" s="14">
        <v>0</v>
      </c>
      <c r="K34" s="6" t="s">
        <v>40</v>
      </c>
      <c r="L34" s="1" t="s">
        <v>41</v>
      </c>
      <c r="N34" s="6" t="b">
        <f t="shared" si="3"/>
        <v>1</v>
      </c>
    </row>
    <row r="35" spans="1:14" x14ac:dyDescent="0.2">
      <c r="A35" s="4" t="s">
        <v>42</v>
      </c>
      <c r="B35" s="4" t="s">
        <v>41</v>
      </c>
      <c r="C35" s="4"/>
      <c r="D35" s="5">
        <f t="shared" si="0"/>
        <v>0</v>
      </c>
      <c r="E35" s="4"/>
      <c r="F35" s="5">
        <f t="shared" si="1"/>
        <v>0</v>
      </c>
      <c r="G35" s="5">
        <f t="shared" si="2"/>
        <v>0</v>
      </c>
      <c r="H35" s="6" t="s">
        <v>42</v>
      </c>
      <c r="I35" s="6" t="s">
        <v>41</v>
      </c>
      <c r="J35" s="14">
        <v>0</v>
      </c>
      <c r="K35" s="6" t="s">
        <v>42</v>
      </c>
      <c r="L35" s="6" t="s">
        <v>41</v>
      </c>
      <c r="N35" s="6" t="b">
        <f t="shared" si="3"/>
        <v>1</v>
      </c>
    </row>
    <row r="36" spans="1:14" x14ac:dyDescent="0.2">
      <c r="A36" s="4" t="s">
        <v>43</v>
      </c>
      <c r="B36" s="4" t="s">
        <v>41</v>
      </c>
      <c r="C36" s="4"/>
      <c r="D36" s="5">
        <f t="shared" si="0"/>
        <v>0</v>
      </c>
      <c r="E36" s="4"/>
      <c r="F36" s="5">
        <f t="shared" si="1"/>
        <v>0</v>
      </c>
      <c r="G36" s="5">
        <f t="shared" si="2"/>
        <v>0</v>
      </c>
      <c r="H36" s="6" t="s">
        <v>43</v>
      </c>
      <c r="I36" s="6" t="s">
        <v>41</v>
      </c>
      <c r="J36" s="14">
        <v>0</v>
      </c>
      <c r="K36" s="6" t="s">
        <v>43</v>
      </c>
      <c r="L36" s="6" t="s">
        <v>41</v>
      </c>
      <c r="N36" s="6" t="b">
        <f t="shared" si="3"/>
        <v>1</v>
      </c>
    </row>
    <row r="37" spans="1:14" x14ac:dyDescent="0.2">
      <c r="A37" s="4" t="s">
        <v>44</v>
      </c>
      <c r="B37" s="4" t="s">
        <v>41</v>
      </c>
      <c r="C37" s="4"/>
      <c r="D37" s="5">
        <f t="shared" si="0"/>
        <v>0</v>
      </c>
      <c r="E37" s="4"/>
      <c r="F37" s="5">
        <f t="shared" si="1"/>
        <v>37200</v>
      </c>
      <c r="G37" s="5">
        <f t="shared" si="2"/>
        <v>37200</v>
      </c>
      <c r="H37" s="6" t="s">
        <v>44</v>
      </c>
      <c r="I37" s="6" t="s">
        <v>41</v>
      </c>
      <c r="J37" s="14">
        <v>37200</v>
      </c>
      <c r="K37" s="6" t="s">
        <v>44</v>
      </c>
      <c r="L37" s="6" t="s">
        <v>41</v>
      </c>
      <c r="N37" s="6" t="b">
        <f t="shared" si="3"/>
        <v>1</v>
      </c>
    </row>
    <row r="38" spans="1:14" x14ac:dyDescent="0.2">
      <c r="A38" s="4" t="s">
        <v>45</v>
      </c>
      <c r="B38" s="4" t="s">
        <v>41</v>
      </c>
      <c r="C38" s="4"/>
      <c r="D38" s="5">
        <f t="shared" si="0"/>
        <v>0</v>
      </c>
      <c r="E38" s="4"/>
      <c r="F38" s="5">
        <f t="shared" si="1"/>
        <v>75273.600000000006</v>
      </c>
      <c r="G38" s="5">
        <f t="shared" si="2"/>
        <v>75273.600000000006</v>
      </c>
      <c r="H38" s="1" t="s">
        <v>45</v>
      </c>
      <c r="I38" s="6" t="s">
        <v>41</v>
      </c>
      <c r="J38" s="14">
        <v>75273.600000000006</v>
      </c>
      <c r="K38" s="1" t="s">
        <v>45</v>
      </c>
      <c r="L38" s="6" t="s">
        <v>41</v>
      </c>
      <c r="N38" s="6" t="b">
        <f t="shared" si="3"/>
        <v>1</v>
      </c>
    </row>
    <row r="39" spans="1:14" x14ac:dyDescent="0.2">
      <c r="A39" s="4" t="s">
        <v>46</v>
      </c>
      <c r="B39" s="4" t="s">
        <v>41</v>
      </c>
      <c r="C39" s="4"/>
      <c r="D39" s="5">
        <f t="shared" si="0"/>
        <v>19800</v>
      </c>
      <c r="E39" s="4"/>
      <c r="F39" s="5">
        <f t="shared" si="1"/>
        <v>0</v>
      </c>
      <c r="G39" s="5">
        <f t="shared" si="2"/>
        <v>19800</v>
      </c>
      <c r="H39" s="6" t="s">
        <v>46</v>
      </c>
      <c r="I39" s="6" t="s">
        <v>41</v>
      </c>
      <c r="J39" s="14">
        <v>0</v>
      </c>
      <c r="K39" t="s">
        <v>46</v>
      </c>
      <c r="L39" t="s">
        <v>41</v>
      </c>
      <c r="M39" s="15">
        <v>19800</v>
      </c>
      <c r="N39" s="6" t="b">
        <f t="shared" si="3"/>
        <v>1</v>
      </c>
    </row>
    <row r="40" spans="1:14" x14ac:dyDescent="0.2">
      <c r="A40" s="4" t="s">
        <v>90</v>
      </c>
      <c r="B40" s="4" t="s">
        <v>82</v>
      </c>
      <c r="C40" s="4"/>
      <c r="D40" s="5">
        <f t="shared" si="0"/>
        <v>0</v>
      </c>
      <c r="E40" s="4"/>
      <c r="F40" s="5">
        <f t="shared" si="1"/>
        <v>57230.89</v>
      </c>
      <c r="G40" s="5">
        <f t="shared" si="2"/>
        <v>57230.89</v>
      </c>
      <c r="H40" s="6" t="s">
        <v>90</v>
      </c>
      <c r="I40" s="1" t="s">
        <v>82</v>
      </c>
      <c r="J40" s="14">
        <v>57230.89</v>
      </c>
      <c r="K40" s="6" t="s">
        <v>90</v>
      </c>
      <c r="L40" s="1" t="s">
        <v>82</v>
      </c>
      <c r="N40" s="6" t="b">
        <f t="shared" si="3"/>
        <v>1</v>
      </c>
    </row>
    <row r="41" spans="1:14" x14ac:dyDescent="0.2">
      <c r="A41" s="4" t="s">
        <v>101</v>
      </c>
      <c r="B41" s="4" t="s">
        <v>82</v>
      </c>
      <c r="C41" s="8"/>
      <c r="D41" s="5">
        <f t="shared" si="0"/>
        <v>0</v>
      </c>
      <c r="E41" s="8"/>
      <c r="F41" s="5">
        <f t="shared" si="1"/>
        <v>48453.120000000003</v>
      </c>
      <c r="G41" s="5">
        <f t="shared" si="2"/>
        <v>48453.120000000003</v>
      </c>
      <c r="H41" s="1" t="s">
        <v>101</v>
      </c>
      <c r="I41" s="6" t="s">
        <v>82</v>
      </c>
      <c r="J41" s="14">
        <v>48453.120000000003</v>
      </c>
      <c r="K41" s="1" t="s">
        <v>101</v>
      </c>
      <c r="L41" s="6" t="s">
        <v>82</v>
      </c>
      <c r="N41" s="6" t="b">
        <f t="shared" si="3"/>
        <v>1</v>
      </c>
    </row>
    <row r="42" spans="1:14" x14ac:dyDescent="0.2">
      <c r="A42" s="4" t="s">
        <v>47</v>
      </c>
      <c r="B42" s="4" t="s">
        <v>48</v>
      </c>
      <c r="C42" s="4"/>
      <c r="D42" s="5">
        <f t="shared" si="0"/>
        <v>0</v>
      </c>
      <c r="E42" s="4"/>
      <c r="F42" s="5">
        <f t="shared" si="1"/>
        <v>0</v>
      </c>
      <c r="G42" s="5">
        <f t="shared" si="2"/>
        <v>0</v>
      </c>
      <c r="H42" s="1" t="s">
        <v>47</v>
      </c>
      <c r="I42" s="6" t="s">
        <v>48</v>
      </c>
      <c r="J42" s="14">
        <v>0</v>
      </c>
      <c r="K42" s="1" t="s">
        <v>47</v>
      </c>
      <c r="L42" s="6" t="s">
        <v>48</v>
      </c>
      <c r="N42" s="6" t="b">
        <f t="shared" si="3"/>
        <v>1</v>
      </c>
    </row>
    <row r="43" spans="1:14" x14ac:dyDescent="0.2">
      <c r="A43" s="4" t="s">
        <v>49</v>
      </c>
      <c r="B43" s="4" t="s">
        <v>50</v>
      </c>
      <c r="C43" s="4"/>
      <c r="D43" s="5">
        <f t="shared" si="0"/>
        <v>0</v>
      </c>
      <c r="E43" s="4"/>
      <c r="F43" s="5">
        <f t="shared" si="1"/>
        <v>1800</v>
      </c>
      <c r="G43" s="5">
        <f t="shared" si="2"/>
        <v>1800</v>
      </c>
      <c r="H43" s="1" t="s">
        <v>49</v>
      </c>
      <c r="I43" s="6" t="s">
        <v>50</v>
      </c>
      <c r="J43" s="14">
        <v>1800</v>
      </c>
      <c r="K43" s="1" t="s">
        <v>49</v>
      </c>
      <c r="L43" s="6" t="s">
        <v>50</v>
      </c>
      <c r="N43" s="6" t="b">
        <f t="shared" si="3"/>
        <v>1</v>
      </c>
    </row>
    <row r="44" spans="1:14" x14ac:dyDescent="0.2">
      <c r="A44" s="4" t="s">
        <v>54</v>
      </c>
      <c r="B44" s="4" t="s">
        <v>52</v>
      </c>
      <c r="C44" s="4"/>
      <c r="D44" s="5">
        <f t="shared" si="0"/>
        <v>0</v>
      </c>
      <c r="E44" s="4"/>
      <c r="F44" s="5">
        <f t="shared" si="1"/>
        <v>763.36</v>
      </c>
      <c r="G44" s="5">
        <f t="shared" si="2"/>
        <v>763.36</v>
      </c>
      <c r="H44" s="1" t="s">
        <v>54</v>
      </c>
      <c r="I44" s="6" t="s">
        <v>52</v>
      </c>
      <c r="J44" s="14">
        <v>763.36</v>
      </c>
      <c r="K44" s="1" t="s">
        <v>54</v>
      </c>
      <c r="L44" s="6" t="s">
        <v>52</v>
      </c>
      <c r="N44" s="6" t="b">
        <f t="shared" si="3"/>
        <v>1</v>
      </c>
    </row>
    <row r="45" spans="1:14" x14ac:dyDescent="0.2">
      <c r="A45" s="4" t="s">
        <v>53</v>
      </c>
      <c r="B45" s="4" t="s">
        <v>52</v>
      </c>
      <c r="C45" s="4"/>
      <c r="D45" s="5">
        <f t="shared" si="0"/>
        <v>0</v>
      </c>
      <c r="E45" s="4"/>
      <c r="F45" s="5">
        <f t="shared" si="1"/>
        <v>0</v>
      </c>
      <c r="G45" s="5">
        <f t="shared" si="2"/>
        <v>0</v>
      </c>
      <c r="H45" s="6" t="s">
        <v>53</v>
      </c>
      <c r="I45" s="6" t="s">
        <v>52</v>
      </c>
      <c r="J45" s="14">
        <v>0</v>
      </c>
      <c r="K45" s="6" t="s">
        <v>53</v>
      </c>
      <c r="L45" s="6" t="s">
        <v>52</v>
      </c>
      <c r="N45" s="6" t="b">
        <f t="shared" si="3"/>
        <v>1</v>
      </c>
    </row>
    <row r="46" spans="1:14" x14ac:dyDescent="0.2">
      <c r="A46" s="4" t="s">
        <v>51</v>
      </c>
      <c r="B46" s="4" t="s">
        <v>52</v>
      </c>
      <c r="C46" s="4"/>
      <c r="D46" s="5">
        <f t="shared" si="0"/>
        <v>0</v>
      </c>
      <c r="E46" s="4"/>
      <c r="F46" s="5">
        <f t="shared" si="1"/>
        <v>0</v>
      </c>
      <c r="G46" s="5">
        <f t="shared" si="2"/>
        <v>0</v>
      </c>
      <c r="H46" s="1" t="s">
        <v>51</v>
      </c>
      <c r="I46" s="6" t="s">
        <v>52</v>
      </c>
      <c r="J46" s="14">
        <v>0</v>
      </c>
      <c r="K46" s="1" t="s">
        <v>51</v>
      </c>
      <c r="L46" s="6" t="s">
        <v>52</v>
      </c>
      <c r="N46" s="6" t="b">
        <f t="shared" si="3"/>
        <v>1</v>
      </c>
    </row>
    <row r="47" spans="1:14" x14ac:dyDescent="0.2">
      <c r="A47" s="4" t="s">
        <v>55</v>
      </c>
      <c r="B47" s="4" t="s">
        <v>52</v>
      </c>
      <c r="C47" s="4"/>
      <c r="D47" s="5">
        <f t="shared" si="0"/>
        <v>0</v>
      </c>
      <c r="E47" s="4"/>
      <c r="F47" s="5">
        <f t="shared" si="1"/>
        <v>0</v>
      </c>
      <c r="G47" s="5">
        <f t="shared" si="2"/>
        <v>0</v>
      </c>
      <c r="H47" s="6" t="s">
        <v>55</v>
      </c>
      <c r="I47" s="1" t="s">
        <v>52</v>
      </c>
      <c r="J47" s="14">
        <v>0</v>
      </c>
      <c r="K47" s="6" t="s">
        <v>55</v>
      </c>
      <c r="L47" s="1" t="s">
        <v>52</v>
      </c>
      <c r="N47" s="6" t="b">
        <f t="shared" si="3"/>
        <v>1</v>
      </c>
    </row>
    <row r="48" spans="1:14" x14ac:dyDescent="0.2">
      <c r="A48" t="s">
        <v>56</v>
      </c>
      <c r="B48" t="s">
        <v>52</v>
      </c>
      <c r="D48" s="5">
        <f t="shared" si="0"/>
        <v>0</v>
      </c>
      <c r="F48" s="5">
        <f t="shared" si="1"/>
        <v>12000</v>
      </c>
      <c r="G48" s="5">
        <f t="shared" si="2"/>
        <v>12000</v>
      </c>
      <c r="H48" s="1" t="s">
        <v>56</v>
      </c>
      <c r="I48" s="6" t="s">
        <v>52</v>
      </c>
      <c r="J48" s="14">
        <v>12000</v>
      </c>
      <c r="K48" s="1" t="s">
        <v>56</v>
      </c>
      <c r="L48" s="6" t="s">
        <v>52</v>
      </c>
      <c r="N48" s="6" t="b">
        <f t="shared" si="3"/>
        <v>1</v>
      </c>
    </row>
    <row r="49" spans="1:14" x14ac:dyDescent="0.2">
      <c r="A49" t="s">
        <v>57</v>
      </c>
      <c r="B49" t="s">
        <v>58</v>
      </c>
      <c r="D49" s="5">
        <f t="shared" si="0"/>
        <v>0</v>
      </c>
      <c r="F49" s="5">
        <f t="shared" si="1"/>
        <v>33600</v>
      </c>
      <c r="G49" s="5">
        <f t="shared" si="2"/>
        <v>33600</v>
      </c>
      <c r="H49" s="6" t="s">
        <v>57</v>
      </c>
      <c r="I49" s="6" t="s">
        <v>58</v>
      </c>
      <c r="J49" s="14">
        <v>33600</v>
      </c>
      <c r="K49" s="6" t="s">
        <v>57</v>
      </c>
      <c r="L49" s="6" t="s">
        <v>58</v>
      </c>
      <c r="N49" s="6" t="b">
        <f t="shared" si="3"/>
        <v>1</v>
      </c>
    </row>
    <row r="50" spans="1:14" x14ac:dyDescent="0.2">
      <c r="A50" t="s">
        <v>59</v>
      </c>
      <c r="B50" t="s">
        <v>60</v>
      </c>
      <c r="D50" s="5">
        <f t="shared" si="0"/>
        <v>0</v>
      </c>
      <c r="F50" s="5">
        <f t="shared" si="1"/>
        <v>28200</v>
      </c>
      <c r="G50" s="5">
        <f t="shared" si="2"/>
        <v>28200</v>
      </c>
      <c r="H50" s="6" t="s">
        <v>59</v>
      </c>
      <c r="I50" s="6" t="s">
        <v>60</v>
      </c>
      <c r="J50" s="14">
        <v>28200</v>
      </c>
      <c r="K50" s="6" t="s">
        <v>59</v>
      </c>
      <c r="L50" s="6" t="s">
        <v>60</v>
      </c>
      <c r="N50" s="6" t="b">
        <f t="shared" si="3"/>
        <v>1</v>
      </c>
    </row>
    <row r="51" spans="1:14" x14ac:dyDescent="0.2">
      <c r="A51" t="s">
        <v>61</v>
      </c>
      <c r="B51" t="s">
        <v>60</v>
      </c>
      <c r="D51" s="5">
        <f t="shared" si="0"/>
        <v>0</v>
      </c>
      <c r="F51" s="5">
        <f t="shared" si="1"/>
        <v>18600</v>
      </c>
      <c r="G51" s="5">
        <f t="shared" si="2"/>
        <v>18600</v>
      </c>
      <c r="H51" s="6" t="s">
        <v>61</v>
      </c>
      <c r="I51" s="6" t="s">
        <v>60</v>
      </c>
      <c r="J51" s="14">
        <v>18600</v>
      </c>
      <c r="K51" s="6" t="s">
        <v>61</v>
      </c>
      <c r="L51" s="6" t="s">
        <v>60</v>
      </c>
      <c r="N51" s="6" t="b">
        <f t="shared" si="3"/>
        <v>1</v>
      </c>
    </row>
    <row r="52" spans="1:14" x14ac:dyDescent="0.2">
      <c r="A52" s="4"/>
      <c r="B52" s="9" t="s">
        <v>5</v>
      </c>
      <c r="C52" s="10">
        <f>SUM(C11:C47)</f>
        <v>0</v>
      </c>
      <c r="D52" s="11">
        <f>SUM(D11:D51)</f>
        <v>21148.35</v>
      </c>
      <c r="E52" s="10"/>
      <c r="F52" s="11">
        <f>SUM(F11:F51)</f>
        <v>1675729.4100000004</v>
      </c>
      <c r="G52" s="11">
        <f>SUM(G11:G51)</f>
        <v>1696877.7600000005</v>
      </c>
    </row>
  </sheetData>
  <mergeCells count="4">
    <mergeCell ref="A8:B8"/>
    <mergeCell ref="C8:D8"/>
    <mergeCell ref="E8:F8"/>
    <mergeCell ref="A7:G7"/>
  </mergeCells>
  <pageMargins left="0.78749999999999998" right="0.78749999999999998" top="1.0249999999999999" bottom="1.05277777777778" header="0.78749999999999998" footer="0.78749999999999998"/>
  <pageSetup paperSize="9" scale="95" orientation="landscape" useFirstPageNumber="1" horizontalDpi="300" verticalDpi="300" r:id="rId1"/>
  <headerFooter>
    <oddHeader>&amp;C&amp;"Arial,Negrito"PROGRAMA DE REDUÇÃO DE FILAS DE CIRURGIAS ELETIVAS</oddHeader>
    <oddFooter>&amp;C&amp;"Times New Roman,Normal"&amp;12AMBULATORIAL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topLeftCell="A10" zoomScaleNormal="100" workbookViewId="0">
      <selection activeCell="G48" sqref="G48"/>
    </sheetView>
  </sheetViews>
  <sheetFormatPr defaultColWidth="11.5703125" defaultRowHeight="12.75" x14ac:dyDescent="0.2"/>
  <cols>
    <col min="1" max="1" width="35" customWidth="1"/>
    <col min="2" max="2" width="31" customWidth="1"/>
    <col min="3" max="3" width="6.85546875" customWidth="1"/>
    <col min="4" max="4" width="15.140625" customWidth="1"/>
    <col min="5" max="5" width="6.85546875" customWidth="1"/>
    <col min="6" max="7" width="15.7109375" customWidth="1"/>
    <col min="8" max="8" width="15.140625" hidden="1" customWidth="1"/>
    <col min="9" max="9" width="0" hidden="1" customWidth="1"/>
    <col min="10" max="10" width="14.140625" hidden="1" customWidth="1"/>
    <col min="11" max="11" width="13" hidden="1" customWidth="1"/>
    <col min="12" max="12" width="13" style="6" hidden="1" customWidth="1"/>
    <col min="13" max="13" width="15.42578125" hidden="1" customWidth="1"/>
    <col min="14" max="15" width="0" hidden="1" customWidth="1"/>
    <col min="16" max="16" width="17.5703125" hidden="1" customWidth="1"/>
    <col min="17" max="17" width="15.7109375" hidden="1" customWidth="1"/>
    <col min="18" max="19" width="13.42578125" hidden="1" customWidth="1"/>
  </cols>
  <sheetData>
    <row r="1" spans="1:19" x14ac:dyDescent="0.2">
      <c r="A1" s="17" t="s">
        <v>0</v>
      </c>
    </row>
    <row r="2" spans="1:19" x14ac:dyDescent="0.2">
      <c r="A2" s="17" t="s">
        <v>1</v>
      </c>
    </row>
    <row r="3" spans="1:19" x14ac:dyDescent="0.2">
      <c r="A3" s="17" t="s">
        <v>2</v>
      </c>
    </row>
    <row r="4" spans="1:19" x14ac:dyDescent="0.2">
      <c r="A4" s="17" t="s">
        <v>3</v>
      </c>
    </row>
    <row r="7" spans="1:19" x14ac:dyDescent="0.2">
      <c r="A7" s="32" t="s">
        <v>107</v>
      </c>
      <c r="B7" s="33"/>
      <c r="C7" s="33"/>
      <c r="D7" s="33"/>
      <c r="E7" s="33"/>
      <c r="F7" s="33"/>
      <c r="G7" s="34"/>
    </row>
    <row r="8" spans="1:19" x14ac:dyDescent="0.2">
      <c r="A8" s="31"/>
      <c r="B8" s="31"/>
      <c r="C8" s="31">
        <v>2023</v>
      </c>
      <c r="D8" s="31"/>
      <c r="E8" s="31">
        <v>2024</v>
      </c>
      <c r="F8" s="31"/>
      <c r="G8" s="2"/>
    </row>
    <row r="9" spans="1:19" x14ac:dyDescent="0.2">
      <c r="A9" s="2"/>
      <c r="B9" s="2"/>
      <c r="C9" s="2"/>
      <c r="D9" s="12" t="s">
        <v>4</v>
      </c>
      <c r="E9" s="2"/>
      <c r="F9" s="2" t="s">
        <v>4</v>
      </c>
      <c r="G9" s="2" t="s">
        <v>5</v>
      </c>
      <c r="M9">
        <v>2023</v>
      </c>
      <c r="P9">
        <v>2024</v>
      </c>
    </row>
    <row r="10" spans="1:19" x14ac:dyDescent="0.2">
      <c r="A10" s="2" t="s">
        <v>62</v>
      </c>
      <c r="B10" s="2" t="s">
        <v>63</v>
      </c>
      <c r="C10" s="2" t="s">
        <v>64</v>
      </c>
      <c r="D10" s="2" t="s">
        <v>9</v>
      </c>
      <c r="E10" s="2" t="s">
        <v>64</v>
      </c>
      <c r="F10" s="2" t="s">
        <v>9</v>
      </c>
      <c r="G10" s="2" t="s">
        <v>9</v>
      </c>
    </row>
    <row r="11" spans="1:19" x14ac:dyDescent="0.2">
      <c r="A11" s="4" t="s">
        <v>67</v>
      </c>
      <c r="B11" s="4" t="s">
        <v>68</v>
      </c>
      <c r="C11" s="4"/>
      <c r="D11" s="7">
        <f>J11+M11</f>
        <v>134027.69</v>
      </c>
      <c r="E11" s="4"/>
      <c r="F11" s="7">
        <f>P11</f>
        <v>14462.93</v>
      </c>
      <c r="G11" s="5">
        <f>D11+F11</f>
        <v>148490.62</v>
      </c>
      <c r="H11" s="6" t="s">
        <v>67</v>
      </c>
      <c r="I11" s="6" t="s">
        <v>68</v>
      </c>
      <c r="J11" s="15">
        <v>17768.78</v>
      </c>
      <c r="K11" t="s">
        <v>67</v>
      </c>
      <c r="L11" s="6" t="s">
        <v>68</v>
      </c>
      <c r="M11" s="15">
        <v>116258.91</v>
      </c>
      <c r="N11" s="6" t="s">
        <v>67</v>
      </c>
      <c r="O11" s="6" t="s">
        <v>68</v>
      </c>
      <c r="P11" s="14">
        <v>14462.93</v>
      </c>
      <c r="R11" t="b">
        <f t="shared" ref="R11:R47" si="0">N11=K11</f>
        <v>1</v>
      </c>
      <c r="S11" t="b">
        <f t="shared" ref="S11:S47" si="1">N11=H11</f>
        <v>1</v>
      </c>
    </row>
    <row r="12" spans="1:19" x14ac:dyDescent="0.2">
      <c r="A12" s="4" t="s">
        <v>10</v>
      </c>
      <c r="B12" s="4" t="s">
        <v>11</v>
      </c>
      <c r="C12" s="4"/>
      <c r="D12" s="13">
        <f t="shared" ref="D12:D47" si="2">J12+M12</f>
        <v>0</v>
      </c>
      <c r="E12" s="4"/>
      <c r="F12" s="13">
        <f t="shared" ref="F12:F47" si="3">P12</f>
        <v>3546.06</v>
      </c>
      <c r="G12" s="5">
        <f t="shared" ref="G12:G47" si="4">D12+F12</f>
        <v>3546.06</v>
      </c>
      <c r="H12" s="6" t="s">
        <v>10</v>
      </c>
      <c r="I12" s="6" t="s">
        <v>11</v>
      </c>
      <c r="K12" s="6" t="s">
        <v>10</v>
      </c>
      <c r="L12" s="6" t="s">
        <v>11</v>
      </c>
      <c r="N12" s="6" t="s">
        <v>10</v>
      </c>
      <c r="O12" s="6" t="s">
        <v>11</v>
      </c>
      <c r="P12" s="14">
        <v>3546.06</v>
      </c>
      <c r="R12" s="6" t="b">
        <f t="shared" si="0"/>
        <v>1</v>
      </c>
      <c r="S12" s="6" t="b">
        <f t="shared" si="1"/>
        <v>1</v>
      </c>
    </row>
    <row r="13" spans="1:19" x14ac:dyDescent="0.2">
      <c r="A13" s="4" t="s">
        <v>70</v>
      </c>
      <c r="B13" s="7" t="s">
        <v>13</v>
      </c>
      <c r="C13" s="4"/>
      <c r="D13" s="13">
        <f t="shared" si="2"/>
        <v>11669.1</v>
      </c>
      <c r="E13" s="4"/>
      <c r="F13" s="13">
        <f t="shared" si="3"/>
        <v>67257.55</v>
      </c>
      <c r="G13" s="5">
        <f t="shared" si="4"/>
        <v>78926.650000000009</v>
      </c>
      <c r="H13" s="6" t="s">
        <v>70</v>
      </c>
      <c r="I13" s="6" t="s">
        <v>13</v>
      </c>
      <c r="J13" s="15">
        <v>500</v>
      </c>
      <c r="K13" s="1" t="s">
        <v>70</v>
      </c>
      <c r="L13" s="1" t="s">
        <v>13</v>
      </c>
      <c r="M13" s="15">
        <v>11169.1</v>
      </c>
      <c r="N13" s="6" t="s">
        <v>70</v>
      </c>
      <c r="O13" s="6" t="s">
        <v>13</v>
      </c>
      <c r="P13" s="14">
        <v>67257.55</v>
      </c>
      <c r="R13" s="6" t="b">
        <f t="shared" si="0"/>
        <v>1</v>
      </c>
      <c r="S13" s="6" t="b">
        <f t="shared" si="1"/>
        <v>1</v>
      </c>
    </row>
    <row r="14" spans="1:19" x14ac:dyDescent="0.2">
      <c r="A14" s="4" t="s">
        <v>71</v>
      </c>
      <c r="B14" s="7" t="s">
        <v>13</v>
      </c>
      <c r="C14" s="4"/>
      <c r="D14" s="13">
        <f t="shared" si="2"/>
        <v>1126.95</v>
      </c>
      <c r="E14" s="4"/>
      <c r="F14" s="13">
        <f t="shared" si="3"/>
        <v>629714.39</v>
      </c>
      <c r="G14" s="5">
        <f t="shared" si="4"/>
        <v>630841.34</v>
      </c>
      <c r="H14" s="6" t="s">
        <v>71</v>
      </c>
      <c r="I14" s="6" t="s">
        <v>13</v>
      </c>
      <c r="K14" s="1" t="s">
        <v>71</v>
      </c>
      <c r="L14" s="1" t="s">
        <v>13</v>
      </c>
      <c r="M14" s="15">
        <v>1126.95</v>
      </c>
      <c r="N14" s="6" t="s">
        <v>71</v>
      </c>
      <c r="O14" s="6" t="s">
        <v>13</v>
      </c>
      <c r="P14" s="14">
        <v>629714.39</v>
      </c>
      <c r="R14" s="6" t="b">
        <f t="shared" si="0"/>
        <v>1</v>
      </c>
      <c r="S14" s="6" t="b">
        <f t="shared" si="1"/>
        <v>1</v>
      </c>
    </row>
    <row r="15" spans="1:19" x14ac:dyDescent="0.2">
      <c r="A15" s="4" t="s">
        <v>12</v>
      </c>
      <c r="B15" s="7" t="s">
        <v>13</v>
      </c>
      <c r="C15" s="4"/>
      <c r="D15" s="13">
        <f t="shared" si="2"/>
        <v>4986.97</v>
      </c>
      <c r="E15" s="4"/>
      <c r="F15" s="13">
        <f t="shared" si="3"/>
        <v>1738.1</v>
      </c>
      <c r="G15" s="5">
        <f t="shared" si="4"/>
        <v>6725.07</v>
      </c>
      <c r="H15" s="6" t="s">
        <v>12</v>
      </c>
      <c r="I15" s="6" t="s">
        <v>13</v>
      </c>
      <c r="J15" s="15">
        <v>531.97</v>
      </c>
      <c r="K15" s="1" t="s">
        <v>12</v>
      </c>
      <c r="L15" s="1" t="s">
        <v>13</v>
      </c>
      <c r="M15" s="15">
        <v>4455</v>
      </c>
      <c r="N15" s="6" t="s">
        <v>12</v>
      </c>
      <c r="O15" s="6" t="s">
        <v>13</v>
      </c>
      <c r="P15" s="14">
        <v>1738.1</v>
      </c>
      <c r="R15" s="6" t="b">
        <f t="shared" si="0"/>
        <v>1</v>
      </c>
      <c r="S15" s="6" t="b">
        <f t="shared" si="1"/>
        <v>1</v>
      </c>
    </row>
    <row r="16" spans="1:19" x14ac:dyDescent="0.2">
      <c r="A16" s="4" t="s">
        <v>72</v>
      </c>
      <c r="B16" s="4" t="s">
        <v>18</v>
      </c>
      <c r="C16" s="4"/>
      <c r="D16" s="13">
        <f t="shared" si="2"/>
        <v>74423.039999999994</v>
      </c>
      <c r="E16" s="4"/>
      <c r="F16" s="13">
        <f t="shared" si="3"/>
        <v>104014.59</v>
      </c>
      <c r="G16" s="5">
        <f t="shared" si="4"/>
        <v>178437.63</v>
      </c>
      <c r="H16" s="6" t="s">
        <v>72</v>
      </c>
      <c r="I16" s="6" t="s">
        <v>18</v>
      </c>
      <c r="J16" s="15">
        <v>4558.33</v>
      </c>
      <c r="K16" t="s">
        <v>72</v>
      </c>
      <c r="L16" s="6" t="s">
        <v>18</v>
      </c>
      <c r="M16" s="15">
        <v>69864.709999999992</v>
      </c>
      <c r="N16" s="6" t="s">
        <v>72</v>
      </c>
      <c r="O16" s="6" t="s">
        <v>18</v>
      </c>
      <c r="P16" s="14">
        <v>104014.59</v>
      </c>
      <c r="R16" s="6" t="b">
        <f t="shared" si="0"/>
        <v>1</v>
      </c>
      <c r="S16" s="6" t="b">
        <f t="shared" si="1"/>
        <v>1</v>
      </c>
    </row>
    <row r="17" spans="1:19" x14ac:dyDescent="0.2">
      <c r="A17" s="4" t="s">
        <v>17</v>
      </c>
      <c r="B17" s="7" t="s">
        <v>18</v>
      </c>
      <c r="C17" s="4"/>
      <c r="D17" s="13">
        <f t="shared" si="2"/>
        <v>1560.3000000000002</v>
      </c>
      <c r="E17" s="4"/>
      <c r="F17" s="13">
        <f t="shared" si="3"/>
        <v>12537.58</v>
      </c>
      <c r="G17" s="5">
        <f t="shared" si="4"/>
        <v>14097.880000000001</v>
      </c>
      <c r="H17" s="6" t="s">
        <v>17</v>
      </c>
      <c r="I17" s="6" t="s">
        <v>18</v>
      </c>
      <c r="J17" s="15">
        <v>1560.3000000000002</v>
      </c>
      <c r="K17" s="6" t="s">
        <v>17</v>
      </c>
      <c r="L17" s="6" t="s">
        <v>18</v>
      </c>
      <c r="N17" s="6" t="s">
        <v>17</v>
      </c>
      <c r="O17" s="6" t="s">
        <v>18</v>
      </c>
      <c r="P17" s="14">
        <v>12537.58</v>
      </c>
      <c r="R17" s="6" t="b">
        <f t="shared" si="0"/>
        <v>1</v>
      </c>
      <c r="S17" s="6" t="b">
        <f t="shared" si="1"/>
        <v>1</v>
      </c>
    </row>
    <row r="18" spans="1:19" x14ac:dyDescent="0.2">
      <c r="A18" s="4" t="s">
        <v>19</v>
      </c>
      <c r="B18" s="7" t="s">
        <v>20</v>
      </c>
      <c r="C18" s="4"/>
      <c r="D18" s="13">
        <f t="shared" si="2"/>
        <v>0</v>
      </c>
      <c r="E18" s="4"/>
      <c r="F18" s="13">
        <f t="shared" si="3"/>
        <v>1215.07</v>
      </c>
      <c r="G18" s="5">
        <f t="shared" si="4"/>
        <v>1215.07</v>
      </c>
      <c r="H18" s="6" t="s">
        <v>19</v>
      </c>
      <c r="I18" s="6" t="s">
        <v>20</v>
      </c>
      <c r="K18" s="6" t="s">
        <v>19</v>
      </c>
      <c r="L18" s="6" t="s">
        <v>20</v>
      </c>
      <c r="N18" s="6" t="s">
        <v>19</v>
      </c>
      <c r="O18" s="6" t="s">
        <v>20</v>
      </c>
      <c r="P18" s="14">
        <v>1215.07</v>
      </c>
      <c r="R18" s="6" t="b">
        <f t="shared" si="0"/>
        <v>1</v>
      </c>
      <c r="S18" s="6" t="b">
        <f t="shared" si="1"/>
        <v>1</v>
      </c>
    </row>
    <row r="19" spans="1:19" x14ac:dyDescent="0.2">
      <c r="A19" s="4" t="s">
        <v>73</v>
      </c>
      <c r="B19" s="7" t="s">
        <v>21</v>
      </c>
      <c r="C19" s="4"/>
      <c r="D19" s="13">
        <f t="shared" si="2"/>
        <v>28255.41</v>
      </c>
      <c r="E19" s="4"/>
      <c r="F19" s="13">
        <f t="shared" si="3"/>
        <v>15050.14</v>
      </c>
      <c r="G19" s="5">
        <f t="shared" si="4"/>
        <v>43305.55</v>
      </c>
      <c r="H19" s="6" t="s">
        <v>73</v>
      </c>
      <c r="I19" s="6" t="s">
        <v>21</v>
      </c>
      <c r="J19" s="15">
        <v>6033.05</v>
      </c>
      <c r="K19" s="1" t="s">
        <v>73</v>
      </c>
      <c r="L19" s="1" t="s">
        <v>21</v>
      </c>
      <c r="M19" s="15">
        <v>22222.36</v>
      </c>
      <c r="N19" s="6" t="s">
        <v>73</v>
      </c>
      <c r="O19" s="6" t="s">
        <v>21</v>
      </c>
      <c r="P19" s="14">
        <v>15050.14</v>
      </c>
      <c r="R19" s="6" t="b">
        <f t="shared" si="0"/>
        <v>1</v>
      </c>
      <c r="S19" s="6" t="b">
        <f t="shared" si="1"/>
        <v>1</v>
      </c>
    </row>
    <row r="20" spans="1:19" x14ac:dyDescent="0.2">
      <c r="A20" s="4" t="s">
        <v>76</v>
      </c>
      <c r="B20" s="7" t="s">
        <v>21</v>
      </c>
      <c r="C20" s="4"/>
      <c r="D20" s="13">
        <f t="shared" si="2"/>
        <v>786.1</v>
      </c>
      <c r="E20" s="4"/>
      <c r="F20" s="13">
        <f t="shared" si="3"/>
        <v>6074.35</v>
      </c>
      <c r="G20" s="5">
        <f t="shared" si="4"/>
        <v>6860.4500000000007</v>
      </c>
      <c r="H20" s="6" t="s">
        <v>76</v>
      </c>
      <c r="I20" s="6" t="s">
        <v>21</v>
      </c>
      <c r="J20" s="15">
        <v>786.1</v>
      </c>
      <c r="K20" s="6" t="s">
        <v>76</v>
      </c>
      <c r="L20" s="6" t="s">
        <v>21</v>
      </c>
      <c r="N20" s="6" t="s">
        <v>76</v>
      </c>
      <c r="O20" s="6" t="s">
        <v>21</v>
      </c>
      <c r="P20" s="14">
        <v>6074.35</v>
      </c>
      <c r="R20" s="6" t="b">
        <f t="shared" si="0"/>
        <v>1</v>
      </c>
      <c r="S20" s="6" t="b">
        <f t="shared" si="1"/>
        <v>1</v>
      </c>
    </row>
    <row r="21" spans="1:19" x14ac:dyDescent="0.2">
      <c r="A21" s="4" t="s">
        <v>80</v>
      </c>
      <c r="B21" s="7" t="s">
        <v>81</v>
      </c>
      <c r="C21" s="4"/>
      <c r="D21" s="13">
        <f t="shared" si="2"/>
        <v>493.03</v>
      </c>
      <c r="E21" s="4"/>
      <c r="F21" s="13">
        <f t="shared" si="3"/>
        <v>944.8</v>
      </c>
      <c r="G21" s="5">
        <f t="shared" si="4"/>
        <v>1437.83</v>
      </c>
      <c r="H21" s="6" t="s">
        <v>80</v>
      </c>
      <c r="I21" s="6" t="s">
        <v>81</v>
      </c>
      <c r="J21" s="15">
        <v>493.03</v>
      </c>
      <c r="K21" s="6" t="s">
        <v>80</v>
      </c>
      <c r="L21" s="6" t="s">
        <v>81</v>
      </c>
      <c r="N21" s="6" t="s">
        <v>80</v>
      </c>
      <c r="O21" s="6" t="s">
        <v>81</v>
      </c>
      <c r="P21" s="14">
        <v>944.8</v>
      </c>
      <c r="R21" s="6" t="b">
        <f t="shared" si="0"/>
        <v>1</v>
      </c>
      <c r="S21" s="6" t="b">
        <f t="shared" si="1"/>
        <v>1</v>
      </c>
    </row>
    <row r="22" spans="1:19" x14ac:dyDescent="0.2">
      <c r="A22" s="4" t="s">
        <v>65</v>
      </c>
      <c r="B22" s="7" t="s">
        <v>32</v>
      </c>
      <c r="C22" s="4"/>
      <c r="D22" s="13">
        <f t="shared" si="2"/>
        <v>0</v>
      </c>
      <c r="E22" s="4"/>
      <c r="F22" s="13">
        <f t="shared" si="3"/>
        <v>0</v>
      </c>
      <c r="G22" s="5">
        <f t="shared" si="4"/>
        <v>0</v>
      </c>
      <c r="H22" s="6" t="s">
        <v>65</v>
      </c>
      <c r="I22" s="6" t="s">
        <v>32</v>
      </c>
      <c r="K22" s="6" t="s">
        <v>65</v>
      </c>
      <c r="L22" s="6" t="s">
        <v>32</v>
      </c>
      <c r="N22" s="6" t="s">
        <v>65</v>
      </c>
      <c r="O22" s="6" t="s">
        <v>32</v>
      </c>
      <c r="P22" s="14">
        <v>0</v>
      </c>
      <c r="R22" s="6" t="b">
        <f t="shared" si="0"/>
        <v>1</v>
      </c>
      <c r="S22" s="6" t="b">
        <f t="shared" si="1"/>
        <v>1</v>
      </c>
    </row>
    <row r="23" spans="1:19" x14ac:dyDescent="0.2">
      <c r="A23" s="4" t="s">
        <v>66</v>
      </c>
      <c r="B23" s="7" t="s">
        <v>32</v>
      </c>
      <c r="C23" s="4"/>
      <c r="D23" s="13">
        <f t="shared" si="2"/>
        <v>0</v>
      </c>
      <c r="E23" s="4"/>
      <c r="F23" s="13">
        <f t="shared" si="3"/>
        <v>1972.08</v>
      </c>
      <c r="G23" s="5">
        <f t="shared" si="4"/>
        <v>1972.08</v>
      </c>
      <c r="H23" s="6" t="s">
        <v>66</v>
      </c>
      <c r="I23" s="6" t="s">
        <v>32</v>
      </c>
      <c r="K23" s="6" t="s">
        <v>66</v>
      </c>
      <c r="L23" s="6" t="s">
        <v>32</v>
      </c>
      <c r="N23" s="6" t="s">
        <v>66</v>
      </c>
      <c r="O23" s="6" t="s">
        <v>32</v>
      </c>
      <c r="P23" s="14">
        <v>1972.08</v>
      </c>
      <c r="R23" s="6" t="b">
        <f t="shared" si="0"/>
        <v>1</v>
      </c>
      <c r="S23" s="6" t="b">
        <f t="shared" si="1"/>
        <v>1</v>
      </c>
    </row>
    <row r="24" spans="1:19" x14ac:dyDescent="0.2">
      <c r="A24" s="4" t="s">
        <v>78</v>
      </c>
      <c r="B24" s="7" t="s">
        <v>79</v>
      </c>
      <c r="C24" s="4"/>
      <c r="D24" s="13">
        <f t="shared" si="2"/>
        <v>0</v>
      </c>
      <c r="E24" s="4"/>
      <c r="F24" s="13">
        <f t="shared" si="3"/>
        <v>57954.26</v>
      </c>
      <c r="G24" s="5">
        <f t="shared" si="4"/>
        <v>57954.26</v>
      </c>
      <c r="H24" s="6" t="s">
        <v>78</v>
      </c>
      <c r="I24" s="6" t="s">
        <v>79</v>
      </c>
      <c r="K24" s="6" t="s">
        <v>78</v>
      </c>
      <c r="L24" s="6" t="s">
        <v>79</v>
      </c>
      <c r="N24" s="6" t="s">
        <v>78</v>
      </c>
      <c r="O24" s="6" t="s">
        <v>79</v>
      </c>
      <c r="P24" s="14">
        <v>57954.26</v>
      </c>
      <c r="R24" s="6" t="b">
        <f t="shared" si="0"/>
        <v>1</v>
      </c>
      <c r="S24" s="6" t="b">
        <f t="shared" si="1"/>
        <v>1</v>
      </c>
    </row>
    <row r="25" spans="1:19" x14ac:dyDescent="0.2">
      <c r="A25" s="4" t="s">
        <v>102</v>
      </c>
      <c r="B25" s="4" t="s">
        <v>103</v>
      </c>
      <c r="C25" s="4"/>
      <c r="D25" s="13">
        <f t="shared" si="2"/>
        <v>2983.87</v>
      </c>
      <c r="E25" s="4"/>
      <c r="F25" s="13">
        <f t="shared" si="3"/>
        <v>9691.36</v>
      </c>
      <c r="G25" s="5">
        <f t="shared" si="4"/>
        <v>12675.23</v>
      </c>
      <c r="H25" s="1" t="s">
        <v>102</v>
      </c>
      <c r="I25" s="1" t="s">
        <v>103</v>
      </c>
      <c r="K25" s="1" t="s">
        <v>102</v>
      </c>
      <c r="L25" s="1" t="s">
        <v>103</v>
      </c>
      <c r="M25" s="15">
        <v>2983.87</v>
      </c>
      <c r="N25" s="6" t="s">
        <v>102</v>
      </c>
      <c r="O25" s="6" t="s">
        <v>103</v>
      </c>
      <c r="P25" s="14">
        <v>9691.36</v>
      </c>
      <c r="R25" s="6" t="b">
        <f t="shared" si="0"/>
        <v>1</v>
      </c>
      <c r="S25" s="6" t="b">
        <f t="shared" si="1"/>
        <v>1</v>
      </c>
    </row>
    <row r="26" spans="1:19" x14ac:dyDescent="0.2">
      <c r="A26" s="4" t="s">
        <v>29</v>
      </c>
      <c r="B26" s="4" t="s">
        <v>33</v>
      </c>
      <c r="C26" s="4"/>
      <c r="D26" s="13">
        <f t="shared" si="2"/>
        <v>19292.28</v>
      </c>
      <c r="E26" s="4"/>
      <c r="F26" s="13">
        <f t="shared" si="3"/>
        <v>300781.08</v>
      </c>
      <c r="G26" s="5">
        <f t="shared" si="4"/>
        <v>320073.36</v>
      </c>
      <c r="H26" s="6" t="s">
        <v>29</v>
      </c>
      <c r="I26" s="6" t="s">
        <v>33</v>
      </c>
      <c r="J26" s="15">
        <v>500</v>
      </c>
      <c r="K26" s="1" t="s">
        <v>29</v>
      </c>
      <c r="L26" s="1" t="s">
        <v>33</v>
      </c>
      <c r="M26" s="15">
        <v>18792.28</v>
      </c>
      <c r="N26" s="6" t="s">
        <v>29</v>
      </c>
      <c r="O26" s="6" t="s">
        <v>33</v>
      </c>
      <c r="P26" s="14">
        <v>300781.08</v>
      </c>
      <c r="R26" s="6" t="b">
        <f t="shared" si="0"/>
        <v>1</v>
      </c>
      <c r="S26" s="6" t="b">
        <f t="shared" si="1"/>
        <v>1</v>
      </c>
    </row>
    <row r="27" spans="1:19" x14ac:dyDescent="0.2">
      <c r="A27" s="4" t="s">
        <v>85</v>
      </c>
      <c r="B27" s="7" t="s">
        <v>33</v>
      </c>
      <c r="C27" s="4"/>
      <c r="D27" s="13">
        <f t="shared" si="2"/>
        <v>0</v>
      </c>
      <c r="E27" s="4"/>
      <c r="F27" s="13">
        <f t="shared" si="3"/>
        <v>5635.04</v>
      </c>
      <c r="G27" s="5">
        <f t="shared" si="4"/>
        <v>5635.04</v>
      </c>
      <c r="H27" s="6" t="s">
        <v>85</v>
      </c>
      <c r="I27" s="6" t="s">
        <v>33</v>
      </c>
      <c r="K27" s="6" t="s">
        <v>85</v>
      </c>
      <c r="L27" s="6" t="s">
        <v>33</v>
      </c>
      <c r="N27" s="6" t="s">
        <v>85</v>
      </c>
      <c r="O27" s="6" t="s">
        <v>33</v>
      </c>
      <c r="P27" s="14">
        <v>5635.04</v>
      </c>
      <c r="R27" s="6" t="b">
        <f t="shared" si="0"/>
        <v>1</v>
      </c>
      <c r="S27" s="6" t="b">
        <f t="shared" si="1"/>
        <v>1</v>
      </c>
    </row>
    <row r="28" spans="1:19" x14ac:dyDescent="0.2">
      <c r="A28" s="4" t="s">
        <v>35</v>
      </c>
      <c r="B28" s="7" t="s">
        <v>36</v>
      </c>
      <c r="C28" s="4"/>
      <c r="D28" s="13">
        <f t="shared" si="2"/>
        <v>0</v>
      </c>
      <c r="E28" s="4"/>
      <c r="F28" s="13">
        <f t="shared" si="3"/>
        <v>9636.65</v>
      </c>
      <c r="G28" s="5">
        <f t="shared" si="4"/>
        <v>9636.65</v>
      </c>
      <c r="H28" s="6" t="s">
        <v>35</v>
      </c>
      <c r="I28" s="6" t="s">
        <v>36</v>
      </c>
      <c r="K28" s="6" t="s">
        <v>35</v>
      </c>
      <c r="L28" s="6" t="s">
        <v>36</v>
      </c>
      <c r="N28" s="6" t="s">
        <v>35</v>
      </c>
      <c r="O28" s="6" t="s">
        <v>36</v>
      </c>
      <c r="P28" s="14">
        <v>9636.65</v>
      </c>
      <c r="R28" s="6" t="b">
        <f t="shared" si="0"/>
        <v>1</v>
      </c>
      <c r="S28" s="6" t="b">
        <f t="shared" si="1"/>
        <v>1</v>
      </c>
    </row>
    <row r="29" spans="1:19" x14ac:dyDescent="0.2">
      <c r="A29" s="4" t="s">
        <v>37</v>
      </c>
      <c r="B29" s="4" t="s">
        <v>38</v>
      </c>
      <c r="C29" s="4"/>
      <c r="D29" s="13">
        <f t="shared" si="2"/>
        <v>28255.309999999998</v>
      </c>
      <c r="E29" s="4"/>
      <c r="F29" s="13">
        <f t="shared" si="3"/>
        <v>115347.1</v>
      </c>
      <c r="G29" s="5">
        <f t="shared" si="4"/>
        <v>143602.41</v>
      </c>
      <c r="H29" s="6" t="s">
        <v>37</v>
      </c>
      <c r="I29" s="6" t="s">
        <v>38</v>
      </c>
      <c r="J29" s="15">
        <v>7932.35</v>
      </c>
      <c r="K29" t="s">
        <v>37</v>
      </c>
      <c r="L29" s="6" t="s">
        <v>38</v>
      </c>
      <c r="M29" s="15">
        <v>20322.96</v>
      </c>
      <c r="N29" s="6" t="s">
        <v>37</v>
      </c>
      <c r="O29" s="6" t="s">
        <v>38</v>
      </c>
      <c r="P29" s="14">
        <v>115347.1</v>
      </c>
      <c r="R29" s="6" t="b">
        <f t="shared" si="0"/>
        <v>1</v>
      </c>
      <c r="S29" s="6" t="b">
        <f t="shared" si="1"/>
        <v>1</v>
      </c>
    </row>
    <row r="30" spans="1:19" x14ac:dyDescent="0.2">
      <c r="A30" s="4" t="s">
        <v>39</v>
      </c>
      <c r="B30" s="7" t="s">
        <v>38</v>
      </c>
      <c r="C30" s="4"/>
      <c r="D30" s="13">
        <f t="shared" si="2"/>
        <v>500</v>
      </c>
      <c r="E30" s="4"/>
      <c r="F30" s="13">
        <f t="shared" si="3"/>
        <v>10577.1</v>
      </c>
      <c r="G30" s="5">
        <f t="shared" si="4"/>
        <v>11077.1</v>
      </c>
      <c r="H30" s="6" t="s">
        <v>39</v>
      </c>
      <c r="I30" s="6" t="s">
        <v>38</v>
      </c>
      <c r="J30" s="15">
        <v>500</v>
      </c>
      <c r="K30" s="6" t="s">
        <v>39</v>
      </c>
      <c r="L30" s="6" t="s">
        <v>38</v>
      </c>
      <c r="N30" s="6" t="s">
        <v>39</v>
      </c>
      <c r="O30" s="6" t="s">
        <v>38</v>
      </c>
      <c r="P30" s="14">
        <v>10577.1</v>
      </c>
      <c r="R30" s="6" t="b">
        <f t="shared" si="0"/>
        <v>1</v>
      </c>
      <c r="S30" s="6" t="b">
        <f t="shared" si="1"/>
        <v>1</v>
      </c>
    </row>
    <row r="31" spans="1:19" x14ac:dyDescent="0.2">
      <c r="A31" s="4" t="s">
        <v>44</v>
      </c>
      <c r="B31" s="7" t="s">
        <v>41</v>
      </c>
      <c r="C31" s="4"/>
      <c r="D31" s="13">
        <f t="shared" si="2"/>
        <v>0</v>
      </c>
      <c r="E31" s="4"/>
      <c r="F31" s="13">
        <f t="shared" si="3"/>
        <v>14310.02</v>
      </c>
      <c r="G31" s="5">
        <f t="shared" si="4"/>
        <v>14310.02</v>
      </c>
      <c r="H31" s="6" t="s">
        <v>44</v>
      </c>
      <c r="I31" s="6" t="s">
        <v>41</v>
      </c>
      <c r="K31" s="6" t="s">
        <v>44</v>
      </c>
      <c r="L31" s="6" t="s">
        <v>41</v>
      </c>
      <c r="N31" s="6" t="s">
        <v>44</v>
      </c>
      <c r="O31" s="6" t="s">
        <v>41</v>
      </c>
      <c r="P31" s="14">
        <v>14310.02</v>
      </c>
      <c r="R31" s="6" t="b">
        <f t="shared" si="0"/>
        <v>1</v>
      </c>
      <c r="S31" s="6" t="b">
        <f t="shared" si="1"/>
        <v>1</v>
      </c>
    </row>
    <row r="32" spans="1:19" x14ac:dyDescent="0.2">
      <c r="A32" s="4" t="s">
        <v>42</v>
      </c>
      <c r="B32" s="7" t="s">
        <v>41</v>
      </c>
      <c r="C32" s="4"/>
      <c r="D32" s="13">
        <f t="shared" si="2"/>
        <v>0</v>
      </c>
      <c r="E32" s="4"/>
      <c r="F32" s="13">
        <f t="shared" si="3"/>
        <v>2667.29</v>
      </c>
      <c r="G32" s="5">
        <f t="shared" si="4"/>
        <v>2667.29</v>
      </c>
      <c r="H32" s="6" t="s">
        <v>42</v>
      </c>
      <c r="I32" s="6" t="s">
        <v>41</v>
      </c>
      <c r="K32" s="6" t="s">
        <v>42</v>
      </c>
      <c r="L32" s="6" t="s">
        <v>41</v>
      </c>
      <c r="N32" s="6" t="s">
        <v>42</v>
      </c>
      <c r="O32" s="6" t="s">
        <v>41</v>
      </c>
      <c r="P32" s="14">
        <v>2667.29</v>
      </c>
      <c r="R32" s="6" t="b">
        <f t="shared" si="0"/>
        <v>1</v>
      </c>
      <c r="S32" s="6" t="b">
        <f t="shared" si="1"/>
        <v>1</v>
      </c>
    </row>
    <row r="33" spans="1:19" x14ac:dyDescent="0.2">
      <c r="A33" s="4" t="s">
        <v>77</v>
      </c>
      <c r="B33" s="7" t="s">
        <v>41</v>
      </c>
      <c r="C33" s="4"/>
      <c r="D33" s="13">
        <f t="shared" si="2"/>
        <v>98530.920000000013</v>
      </c>
      <c r="E33" s="4"/>
      <c r="F33" s="13">
        <f t="shared" si="3"/>
        <v>27387.85</v>
      </c>
      <c r="G33" s="5">
        <f t="shared" si="4"/>
        <v>125918.77000000002</v>
      </c>
      <c r="H33" s="6" t="s">
        <v>77</v>
      </c>
      <c r="I33" s="6" t="s">
        <v>41</v>
      </c>
      <c r="J33" s="15">
        <v>1293.19</v>
      </c>
      <c r="K33" t="s">
        <v>77</v>
      </c>
      <c r="L33" s="6" t="s">
        <v>41</v>
      </c>
      <c r="M33" s="15">
        <v>97237.73000000001</v>
      </c>
      <c r="N33" s="6" t="s">
        <v>77</v>
      </c>
      <c r="O33" s="6" t="s">
        <v>41</v>
      </c>
      <c r="P33" s="14">
        <v>27387.85</v>
      </c>
      <c r="R33" s="6" t="b">
        <f t="shared" si="0"/>
        <v>1</v>
      </c>
      <c r="S33" s="6" t="b">
        <f t="shared" si="1"/>
        <v>1</v>
      </c>
    </row>
    <row r="34" spans="1:19" x14ac:dyDescent="0.2">
      <c r="A34" s="4" t="s">
        <v>91</v>
      </c>
      <c r="B34" s="7" t="s">
        <v>92</v>
      </c>
      <c r="C34" s="4"/>
      <c r="D34" s="13">
        <f t="shared" si="2"/>
        <v>0</v>
      </c>
      <c r="E34" s="4"/>
      <c r="F34" s="13">
        <f t="shared" si="3"/>
        <v>0</v>
      </c>
      <c r="G34" s="5">
        <f t="shared" si="4"/>
        <v>0</v>
      </c>
      <c r="H34" s="6" t="s">
        <v>91</v>
      </c>
      <c r="I34" s="6" t="s">
        <v>92</v>
      </c>
      <c r="K34" s="6" t="s">
        <v>91</v>
      </c>
      <c r="L34" s="6" t="s">
        <v>92</v>
      </c>
      <c r="N34" s="6" t="s">
        <v>91</v>
      </c>
      <c r="O34" s="6" t="s">
        <v>92</v>
      </c>
      <c r="P34" s="14">
        <v>0</v>
      </c>
      <c r="R34" s="6" t="b">
        <f t="shared" si="0"/>
        <v>1</v>
      </c>
      <c r="S34" s="6" t="b">
        <f t="shared" si="1"/>
        <v>1</v>
      </c>
    </row>
    <row r="35" spans="1:19" x14ac:dyDescent="0.2">
      <c r="A35" s="4" t="s">
        <v>86</v>
      </c>
      <c r="B35" s="7" t="s">
        <v>87</v>
      </c>
      <c r="C35" s="4"/>
      <c r="D35" s="13">
        <f t="shared" si="2"/>
        <v>0</v>
      </c>
      <c r="E35" s="4"/>
      <c r="F35" s="13">
        <f t="shared" si="3"/>
        <v>158.11000000000001</v>
      </c>
      <c r="G35" s="5">
        <f t="shared" si="4"/>
        <v>158.11000000000001</v>
      </c>
      <c r="H35" s="6" t="s">
        <v>86</v>
      </c>
      <c r="I35" s="6" t="s">
        <v>87</v>
      </c>
      <c r="K35" s="6" t="s">
        <v>86</v>
      </c>
      <c r="L35" s="6" t="s">
        <v>87</v>
      </c>
      <c r="N35" s="6" t="s">
        <v>86</v>
      </c>
      <c r="O35" s="6" t="s">
        <v>87</v>
      </c>
      <c r="P35" s="14">
        <v>158.11000000000001</v>
      </c>
      <c r="R35" s="6" t="b">
        <f t="shared" si="0"/>
        <v>1</v>
      </c>
      <c r="S35" s="6" t="b">
        <f t="shared" si="1"/>
        <v>1</v>
      </c>
    </row>
    <row r="36" spans="1:19" x14ac:dyDescent="0.2">
      <c r="A36" s="4" t="s">
        <v>49</v>
      </c>
      <c r="B36" s="7" t="s">
        <v>50</v>
      </c>
      <c r="C36" s="4"/>
      <c r="D36" s="13">
        <f t="shared" si="2"/>
        <v>500</v>
      </c>
      <c r="E36" s="4"/>
      <c r="F36" s="13">
        <f t="shared" si="3"/>
        <v>6046.97</v>
      </c>
      <c r="G36" s="5">
        <f t="shared" si="4"/>
        <v>6546.97</v>
      </c>
      <c r="H36" s="6" t="s">
        <v>49</v>
      </c>
      <c r="I36" s="6" t="s">
        <v>50</v>
      </c>
      <c r="J36" s="15">
        <v>500</v>
      </c>
      <c r="K36" s="6" t="s">
        <v>49</v>
      </c>
      <c r="L36" s="6" t="s">
        <v>50</v>
      </c>
      <c r="N36" s="6" t="s">
        <v>49</v>
      </c>
      <c r="O36" s="6" t="s">
        <v>50</v>
      </c>
      <c r="P36" s="14">
        <v>6046.97</v>
      </c>
      <c r="R36" s="6" t="b">
        <f t="shared" si="0"/>
        <v>1</v>
      </c>
      <c r="S36" s="6" t="b">
        <f t="shared" si="1"/>
        <v>1</v>
      </c>
    </row>
    <row r="37" spans="1:19" x14ac:dyDescent="0.2">
      <c r="A37" s="4" t="s">
        <v>88</v>
      </c>
      <c r="B37" s="7" t="s">
        <v>89</v>
      </c>
      <c r="C37" s="4"/>
      <c r="D37" s="13">
        <f t="shared" si="2"/>
        <v>0</v>
      </c>
      <c r="E37" s="4"/>
      <c r="F37" s="13">
        <f t="shared" si="3"/>
        <v>4405.42</v>
      </c>
      <c r="G37" s="5">
        <f t="shared" si="4"/>
        <v>4405.42</v>
      </c>
      <c r="H37" s="6" t="s">
        <v>88</v>
      </c>
      <c r="I37" s="6" t="s">
        <v>89</v>
      </c>
      <c r="K37" s="6" t="s">
        <v>88</v>
      </c>
      <c r="L37" s="6" t="s">
        <v>89</v>
      </c>
      <c r="N37" s="6" t="s">
        <v>88</v>
      </c>
      <c r="O37" s="6" t="s">
        <v>89</v>
      </c>
      <c r="P37" s="14">
        <v>4405.42</v>
      </c>
      <c r="R37" s="6" t="b">
        <f t="shared" si="0"/>
        <v>1</v>
      </c>
      <c r="S37" s="6" t="b">
        <f t="shared" si="1"/>
        <v>1</v>
      </c>
    </row>
    <row r="38" spans="1:19" x14ac:dyDescent="0.2">
      <c r="A38" s="8" t="s">
        <v>104</v>
      </c>
      <c r="B38" s="8" t="s">
        <v>105</v>
      </c>
      <c r="C38" s="8"/>
      <c r="D38" s="13">
        <f t="shared" si="2"/>
        <v>0</v>
      </c>
      <c r="E38" s="8"/>
      <c r="F38" s="13">
        <f t="shared" si="3"/>
        <v>1206.3</v>
      </c>
      <c r="G38" s="5">
        <f t="shared" si="4"/>
        <v>1206.3</v>
      </c>
      <c r="H38" s="6" t="s">
        <v>104</v>
      </c>
      <c r="I38" s="6" t="s">
        <v>105</v>
      </c>
      <c r="K38" s="6" t="s">
        <v>104</v>
      </c>
      <c r="L38" s="6" t="s">
        <v>105</v>
      </c>
      <c r="N38" s="6" t="s">
        <v>104</v>
      </c>
      <c r="O38" s="6" t="s">
        <v>105</v>
      </c>
      <c r="P38" s="14">
        <v>1206.3</v>
      </c>
      <c r="R38" s="6" t="b">
        <f t="shared" si="0"/>
        <v>1</v>
      </c>
      <c r="S38" s="6" t="b">
        <f t="shared" si="1"/>
        <v>1</v>
      </c>
    </row>
    <row r="39" spans="1:19" x14ac:dyDescent="0.2">
      <c r="A39" s="4" t="s">
        <v>51</v>
      </c>
      <c r="B39" s="7" t="s">
        <v>52</v>
      </c>
      <c r="C39" s="4"/>
      <c r="D39" s="13">
        <f t="shared" si="2"/>
        <v>0</v>
      </c>
      <c r="E39" s="4"/>
      <c r="F39" s="13">
        <f t="shared" si="3"/>
        <v>12619.21</v>
      </c>
      <c r="G39" s="5">
        <f t="shared" si="4"/>
        <v>12619.21</v>
      </c>
      <c r="H39" s="6" t="s">
        <v>51</v>
      </c>
      <c r="I39" s="6" t="s">
        <v>52</v>
      </c>
      <c r="K39" s="6" t="s">
        <v>51</v>
      </c>
      <c r="L39" s="6" t="s">
        <v>52</v>
      </c>
      <c r="N39" s="6" t="s">
        <v>51</v>
      </c>
      <c r="O39" s="6" t="s">
        <v>52</v>
      </c>
      <c r="P39" s="14">
        <v>12619.21</v>
      </c>
      <c r="R39" s="6" t="b">
        <f t="shared" si="0"/>
        <v>1</v>
      </c>
      <c r="S39" s="6" t="b">
        <f t="shared" si="1"/>
        <v>1</v>
      </c>
    </row>
    <row r="40" spans="1:19" x14ac:dyDescent="0.2">
      <c r="A40" s="4" t="s">
        <v>53</v>
      </c>
      <c r="B40" s="4" t="s">
        <v>52</v>
      </c>
      <c r="C40" s="4"/>
      <c r="D40" s="13">
        <f t="shared" si="2"/>
        <v>1300.28</v>
      </c>
      <c r="E40" s="4"/>
      <c r="F40" s="13">
        <f t="shared" si="3"/>
        <v>15832.48</v>
      </c>
      <c r="G40" s="5">
        <f t="shared" si="4"/>
        <v>17132.759999999998</v>
      </c>
      <c r="H40" s="6" t="s">
        <v>53</v>
      </c>
      <c r="I40" s="6" t="s">
        <v>52</v>
      </c>
      <c r="J40" s="15">
        <v>1300.28</v>
      </c>
      <c r="K40" s="6" t="s">
        <v>53</v>
      </c>
      <c r="L40" s="6" t="s">
        <v>52</v>
      </c>
      <c r="N40" s="6" t="s">
        <v>53</v>
      </c>
      <c r="O40" s="6" t="s">
        <v>52</v>
      </c>
      <c r="P40" s="14">
        <v>15832.48</v>
      </c>
      <c r="R40" s="6" t="b">
        <f t="shared" si="0"/>
        <v>1</v>
      </c>
      <c r="S40" s="6" t="b">
        <f t="shared" si="1"/>
        <v>1</v>
      </c>
    </row>
    <row r="41" spans="1:19" x14ac:dyDescent="0.2">
      <c r="A41" s="4" t="s">
        <v>83</v>
      </c>
      <c r="B41" s="7" t="s">
        <v>84</v>
      </c>
      <c r="C41" s="4"/>
      <c r="D41" s="13">
        <f t="shared" si="2"/>
        <v>0</v>
      </c>
      <c r="E41" s="4"/>
      <c r="F41" s="13">
        <f t="shared" si="3"/>
        <v>131428.6</v>
      </c>
      <c r="G41" s="5">
        <f t="shared" si="4"/>
        <v>131428.6</v>
      </c>
      <c r="H41" s="6" t="s">
        <v>83</v>
      </c>
      <c r="I41" s="6" t="s">
        <v>84</v>
      </c>
      <c r="K41" s="6" t="s">
        <v>83</v>
      </c>
      <c r="L41" s="6" t="s">
        <v>84</v>
      </c>
      <c r="N41" s="6" t="s">
        <v>83</v>
      </c>
      <c r="O41" s="6" t="s">
        <v>84</v>
      </c>
      <c r="P41" s="14">
        <v>131428.6</v>
      </c>
      <c r="R41" s="6" t="b">
        <f t="shared" si="0"/>
        <v>1</v>
      </c>
      <c r="S41" s="6" t="b">
        <f t="shared" si="1"/>
        <v>1</v>
      </c>
    </row>
    <row r="42" spans="1:19" x14ac:dyDescent="0.2">
      <c r="A42" s="4" t="s">
        <v>57</v>
      </c>
      <c r="B42" s="7" t="s">
        <v>58</v>
      </c>
      <c r="C42" s="4"/>
      <c r="D42" s="13">
        <f t="shared" si="2"/>
        <v>0</v>
      </c>
      <c r="E42" s="4"/>
      <c r="F42" s="13">
        <f t="shared" si="3"/>
        <v>6599.41</v>
      </c>
      <c r="G42" s="5">
        <f t="shared" si="4"/>
        <v>6599.41</v>
      </c>
      <c r="H42" s="6" t="s">
        <v>57</v>
      </c>
      <c r="I42" s="6" t="s">
        <v>58</v>
      </c>
      <c r="K42" s="6" t="s">
        <v>57</v>
      </c>
      <c r="L42" s="6" t="s">
        <v>58</v>
      </c>
      <c r="N42" s="6" t="s">
        <v>57</v>
      </c>
      <c r="O42" s="6" t="s">
        <v>58</v>
      </c>
      <c r="P42" s="14">
        <v>6599.41</v>
      </c>
      <c r="R42" s="6" t="b">
        <f t="shared" si="0"/>
        <v>1</v>
      </c>
      <c r="S42" s="6" t="b">
        <f t="shared" si="1"/>
        <v>1</v>
      </c>
    </row>
    <row r="43" spans="1:19" x14ac:dyDescent="0.2">
      <c r="A43" s="4" t="s">
        <v>61</v>
      </c>
      <c r="B43" s="7" t="s">
        <v>60</v>
      </c>
      <c r="C43" s="4"/>
      <c r="D43" s="13">
        <f t="shared" si="2"/>
        <v>2201.7399999999998</v>
      </c>
      <c r="E43" s="4"/>
      <c r="F43" s="13">
        <f t="shared" si="3"/>
        <v>23529.7</v>
      </c>
      <c r="G43" s="5">
        <f t="shared" si="4"/>
        <v>25731.440000000002</v>
      </c>
      <c r="H43" s="6" t="s">
        <v>61</v>
      </c>
      <c r="I43" s="6" t="s">
        <v>60</v>
      </c>
      <c r="K43" s="1" t="s">
        <v>61</v>
      </c>
      <c r="L43" s="1" t="s">
        <v>60</v>
      </c>
      <c r="M43" s="15">
        <v>2201.7399999999998</v>
      </c>
      <c r="N43" s="6" t="s">
        <v>61</v>
      </c>
      <c r="O43" s="6" t="s">
        <v>60</v>
      </c>
      <c r="P43" s="14">
        <v>23529.7</v>
      </c>
      <c r="R43" s="6" t="b">
        <f t="shared" si="0"/>
        <v>1</v>
      </c>
      <c r="S43" s="6" t="b">
        <f t="shared" si="1"/>
        <v>1</v>
      </c>
    </row>
    <row r="44" spans="1:19" x14ac:dyDescent="0.2">
      <c r="A44" s="4" t="s">
        <v>93</v>
      </c>
      <c r="B44" s="7" t="s">
        <v>94</v>
      </c>
      <c r="C44" s="4"/>
      <c r="D44" s="13">
        <f t="shared" si="2"/>
        <v>0</v>
      </c>
      <c r="E44" s="4"/>
      <c r="F44" s="13">
        <f t="shared" si="3"/>
        <v>2414.4899999999998</v>
      </c>
      <c r="G44" s="5">
        <f t="shared" si="4"/>
        <v>2414.4899999999998</v>
      </c>
      <c r="H44" s="6" t="s">
        <v>93</v>
      </c>
      <c r="I44" s="6" t="s">
        <v>94</v>
      </c>
      <c r="K44" s="6" t="s">
        <v>93</v>
      </c>
      <c r="L44" s="6" t="s">
        <v>94</v>
      </c>
      <c r="N44" s="6" t="s">
        <v>93</v>
      </c>
      <c r="O44" s="6" t="s">
        <v>94</v>
      </c>
      <c r="P44" s="14">
        <v>2414.4899999999998</v>
      </c>
      <c r="R44" s="6" t="b">
        <f t="shared" si="0"/>
        <v>1</v>
      </c>
      <c r="S44" s="6" t="b">
        <f t="shared" si="1"/>
        <v>1</v>
      </c>
    </row>
    <row r="45" spans="1:19" x14ac:dyDescent="0.2">
      <c r="A45" s="4" t="s">
        <v>95</v>
      </c>
      <c r="B45" s="7" t="s">
        <v>96</v>
      </c>
      <c r="C45" s="4"/>
      <c r="D45" s="13">
        <f t="shared" si="2"/>
        <v>0</v>
      </c>
      <c r="E45" s="4"/>
      <c r="F45" s="13">
        <f t="shared" si="3"/>
        <v>1706.7</v>
      </c>
      <c r="G45" s="5">
        <f t="shared" si="4"/>
        <v>1706.7</v>
      </c>
      <c r="H45" s="6" t="s">
        <v>95</v>
      </c>
      <c r="I45" s="6" t="s">
        <v>96</v>
      </c>
      <c r="K45" s="6" t="s">
        <v>95</v>
      </c>
      <c r="L45" s="6" t="s">
        <v>96</v>
      </c>
      <c r="N45" s="6" t="s">
        <v>95</v>
      </c>
      <c r="O45" s="6" t="s">
        <v>96</v>
      </c>
      <c r="P45" s="14">
        <v>1706.7</v>
      </c>
      <c r="R45" s="6" t="b">
        <f t="shared" si="0"/>
        <v>1</v>
      </c>
      <c r="S45" s="6" t="b">
        <f t="shared" si="1"/>
        <v>1</v>
      </c>
    </row>
    <row r="46" spans="1:19" x14ac:dyDescent="0.2">
      <c r="A46" s="4" t="s">
        <v>97</v>
      </c>
      <c r="B46" s="7" t="s">
        <v>98</v>
      </c>
      <c r="C46" s="4"/>
      <c r="D46" s="13">
        <f t="shared" si="2"/>
        <v>0</v>
      </c>
      <c r="E46" s="4"/>
      <c r="F46" s="13">
        <f t="shared" si="3"/>
        <v>347.62</v>
      </c>
      <c r="G46" s="5">
        <f t="shared" si="4"/>
        <v>347.62</v>
      </c>
      <c r="H46" s="6" t="s">
        <v>97</v>
      </c>
      <c r="I46" s="6" t="s">
        <v>98</v>
      </c>
      <c r="K46" s="6" t="s">
        <v>97</v>
      </c>
      <c r="L46" s="6" t="s">
        <v>98</v>
      </c>
      <c r="N46" s="6" t="s">
        <v>97</v>
      </c>
      <c r="O46" s="6" t="s">
        <v>98</v>
      </c>
      <c r="P46" s="14">
        <v>347.62</v>
      </c>
      <c r="R46" s="6" t="b">
        <f t="shared" si="0"/>
        <v>1</v>
      </c>
      <c r="S46" s="6" t="b">
        <f t="shared" si="1"/>
        <v>1</v>
      </c>
    </row>
    <row r="47" spans="1:19" x14ac:dyDescent="0.2">
      <c r="A47" t="s">
        <v>74</v>
      </c>
      <c r="B47" t="s">
        <v>75</v>
      </c>
      <c r="D47" s="13">
        <f t="shared" si="2"/>
        <v>0</v>
      </c>
      <c r="F47" s="13">
        <f t="shared" si="3"/>
        <v>4943.03</v>
      </c>
      <c r="G47" s="5">
        <f t="shared" si="4"/>
        <v>4943.03</v>
      </c>
      <c r="H47" s="6" t="s">
        <v>74</v>
      </c>
      <c r="I47" s="6" t="s">
        <v>75</v>
      </c>
      <c r="K47" s="6" t="s">
        <v>74</v>
      </c>
      <c r="L47" s="6" t="s">
        <v>75</v>
      </c>
      <c r="N47" s="6" t="s">
        <v>74</v>
      </c>
      <c r="O47" s="6" t="s">
        <v>75</v>
      </c>
      <c r="P47" s="14">
        <v>4943.03</v>
      </c>
      <c r="R47" s="6" t="b">
        <f t="shared" si="0"/>
        <v>1</v>
      </c>
      <c r="S47" s="6" t="b">
        <f t="shared" si="1"/>
        <v>1</v>
      </c>
    </row>
    <row r="48" spans="1:19" x14ac:dyDescent="0.2">
      <c r="A48" s="4"/>
      <c r="B48" s="9" t="s">
        <v>5</v>
      </c>
      <c r="C48" s="9">
        <f>SUM(C11:C46)</f>
        <v>0</v>
      </c>
      <c r="D48" s="11">
        <f>SUM(D11:D47)</f>
        <v>410892.99</v>
      </c>
      <c r="E48" s="9"/>
      <c r="F48" s="11">
        <f>SUM(F11:F47)</f>
        <v>1623753.4300000002</v>
      </c>
      <c r="G48" s="11">
        <f>SUM(G11:G47)</f>
        <v>2034646.4200000002</v>
      </c>
      <c r="H48" s="6"/>
      <c r="J48" s="16">
        <f>SUM(J11:J47)</f>
        <v>44257.38</v>
      </c>
      <c r="K48" s="16"/>
      <c r="L48" s="16"/>
      <c r="M48" s="16">
        <f>SUM(M11:M47)</f>
        <v>366635.61</v>
      </c>
      <c r="N48" s="17"/>
      <c r="O48" s="17"/>
      <c r="P48" s="18">
        <f>SUM(P11:P47)</f>
        <v>1623753.4300000002</v>
      </c>
      <c r="Q48" s="18">
        <f>P48+M48+J48</f>
        <v>2034646.42</v>
      </c>
    </row>
  </sheetData>
  <mergeCells count="4">
    <mergeCell ref="A8:B8"/>
    <mergeCell ref="C8:D8"/>
    <mergeCell ref="E8:F8"/>
    <mergeCell ref="A7:G7"/>
  </mergeCells>
  <pageMargins left="0.78749999999999998" right="0.78749999999999998" top="1.0249999999999999" bottom="1.05277777777778" header="0.78749999999999998" footer="0.78749999999999998"/>
  <pageSetup paperSize="9" scale="95" firstPageNumber="0" orientation="landscape" horizontalDpi="300" verticalDpi="300"/>
  <headerFooter>
    <oddHeader>&amp;C&amp;"Arial,Negrito"PROGRAMA DE REDUÇÃO DE FILAS DE CIRURGIAS ELETIVAS</oddHeader>
    <oddFooter>&amp;C&amp;"Times New Roman,Normal"&amp;12HOSPITALAR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tabSelected="1" topLeftCell="A22" zoomScaleNormal="100" workbookViewId="0">
      <selection activeCell="C61" sqref="C61"/>
    </sheetView>
  </sheetViews>
  <sheetFormatPr defaultColWidth="11.5703125" defaultRowHeight="12.75" x14ac:dyDescent="0.2"/>
  <cols>
    <col min="1" max="1" width="64.5703125" customWidth="1"/>
    <col min="2" max="2" width="31" customWidth="1"/>
    <col min="3" max="3" width="19.5703125" style="1" customWidth="1"/>
  </cols>
  <sheetData>
    <row r="1" spans="1:3" x14ac:dyDescent="0.2">
      <c r="A1" s="17" t="s">
        <v>0</v>
      </c>
    </row>
    <row r="2" spans="1:3" x14ac:dyDescent="0.2">
      <c r="A2" s="17" t="s">
        <v>1</v>
      </c>
    </row>
    <row r="3" spans="1:3" x14ac:dyDescent="0.2">
      <c r="A3" s="17" t="s">
        <v>2</v>
      </c>
    </row>
    <row r="4" spans="1:3" x14ac:dyDescent="0.2">
      <c r="A4" s="17" t="s">
        <v>3</v>
      </c>
    </row>
    <row r="6" spans="1:3" x14ac:dyDescent="0.2">
      <c r="A6" s="35" t="s">
        <v>106</v>
      </c>
      <c r="B6" s="36"/>
      <c r="C6" s="37"/>
    </row>
    <row r="7" spans="1:3" x14ac:dyDescent="0.2">
      <c r="A7" s="19" t="s">
        <v>6</v>
      </c>
      <c r="B7" s="19" t="s">
        <v>7</v>
      </c>
      <c r="C7" s="20" t="s">
        <v>9</v>
      </c>
    </row>
    <row r="8" spans="1:3" x14ac:dyDescent="0.2">
      <c r="A8" s="28" t="s">
        <v>67</v>
      </c>
      <c r="B8" s="28" t="s">
        <v>68</v>
      </c>
      <c r="C8" s="29">
        <v>148490.62</v>
      </c>
    </row>
    <row r="9" spans="1:3" x14ac:dyDescent="0.2">
      <c r="A9" s="23" t="s">
        <v>10</v>
      </c>
      <c r="B9" s="23" t="s">
        <v>11</v>
      </c>
      <c r="C9" s="22">
        <v>60555.659999999996</v>
      </c>
    </row>
    <row r="10" spans="1:3" x14ac:dyDescent="0.2">
      <c r="A10" s="28" t="s">
        <v>12</v>
      </c>
      <c r="B10" s="28" t="s">
        <v>13</v>
      </c>
      <c r="C10" s="29">
        <v>116630.67000000001</v>
      </c>
    </row>
    <row r="11" spans="1:3" x14ac:dyDescent="0.2">
      <c r="A11" s="28" t="s">
        <v>14</v>
      </c>
      <c r="B11" s="28" t="s">
        <v>13</v>
      </c>
      <c r="C11" s="29">
        <v>29129.919999999998</v>
      </c>
    </row>
    <row r="12" spans="1:3" x14ac:dyDescent="0.2">
      <c r="A12" s="28" t="s">
        <v>15</v>
      </c>
      <c r="B12" s="28" t="s">
        <v>13</v>
      </c>
      <c r="C12" s="29">
        <v>20116.8</v>
      </c>
    </row>
    <row r="13" spans="1:3" x14ac:dyDescent="0.2">
      <c r="A13" s="28" t="s">
        <v>16</v>
      </c>
      <c r="B13" s="28" t="s">
        <v>13</v>
      </c>
      <c r="C13" s="29">
        <v>630</v>
      </c>
    </row>
    <row r="14" spans="1:3" x14ac:dyDescent="0.2">
      <c r="A14" s="28" t="s">
        <v>70</v>
      </c>
      <c r="B14" s="28" t="s">
        <v>13</v>
      </c>
      <c r="C14" s="29">
        <v>78926.650000000009</v>
      </c>
    </row>
    <row r="15" spans="1:3" x14ac:dyDescent="0.2">
      <c r="A15" s="28" t="s">
        <v>71</v>
      </c>
      <c r="B15" s="28" t="s">
        <v>13</v>
      </c>
      <c r="C15" s="29">
        <v>630841.34</v>
      </c>
    </row>
    <row r="16" spans="1:3" x14ac:dyDescent="0.2">
      <c r="A16" s="23" t="s">
        <v>72</v>
      </c>
      <c r="B16" s="23" t="s">
        <v>18</v>
      </c>
      <c r="C16" s="22">
        <v>178437.63</v>
      </c>
    </row>
    <row r="17" spans="1:3" x14ac:dyDescent="0.2">
      <c r="A17" s="23" t="s">
        <v>17</v>
      </c>
      <c r="B17" s="23" t="s">
        <v>18</v>
      </c>
      <c r="C17" s="22">
        <v>24297.88</v>
      </c>
    </row>
    <row r="18" spans="1:3" x14ac:dyDescent="0.2">
      <c r="A18" s="28" t="s">
        <v>19</v>
      </c>
      <c r="B18" s="28" t="s">
        <v>20</v>
      </c>
      <c r="C18" s="29">
        <v>1215.07</v>
      </c>
    </row>
    <row r="19" spans="1:3" x14ac:dyDescent="0.2">
      <c r="A19" s="23" t="s">
        <v>73</v>
      </c>
      <c r="B19" s="23" t="s">
        <v>21</v>
      </c>
      <c r="C19" s="22">
        <v>43305.55</v>
      </c>
    </row>
    <row r="20" spans="1:3" x14ac:dyDescent="0.2">
      <c r="A20" s="23" t="s">
        <v>76</v>
      </c>
      <c r="B20" s="23" t="s">
        <v>21</v>
      </c>
      <c r="C20" s="22">
        <v>7632.0500000000011</v>
      </c>
    </row>
    <row r="21" spans="1:3" x14ac:dyDescent="0.2">
      <c r="A21" s="23" t="s">
        <v>22</v>
      </c>
      <c r="B21" s="23" t="s">
        <v>21</v>
      </c>
      <c r="C21" s="22">
        <v>810</v>
      </c>
    </row>
    <row r="22" spans="1:3" x14ac:dyDescent="0.2">
      <c r="A22" s="23" t="s">
        <v>23</v>
      </c>
      <c r="B22" s="23" t="s">
        <v>21</v>
      </c>
      <c r="C22" s="22">
        <v>1890</v>
      </c>
    </row>
    <row r="23" spans="1:3" x14ac:dyDescent="0.2">
      <c r="A23" s="23" t="s">
        <v>24</v>
      </c>
      <c r="B23" s="23" t="s">
        <v>21</v>
      </c>
      <c r="C23" s="22">
        <v>22200</v>
      </c>
    </row>
    <row r="24" spans="1:3" x14ac:dyDescent="0.2">
      <c r="A24" s="30" t="s">
        <v>25</v>
      </c>
      <c r="B24" s="30" t="s">
        <v>26</v>
      </c>
      <c r="C24" s="29">
        <v>385921.52</v>
      </c>
    </row>
    <row r="25" spans="1:3" x14ac:dyDescent="0.2">
      <c r="A25" s="30" t="s">
        <v>27</v>
      </c>
      <c r="B25" s="30" t="s">
        <v>26</v>
      </c>
      <c r="C25" s="29">
        <v>495256.12</v>
      </c>
    </row>
    <row r="26" spans="1:3" x14ac:dyDescent="0.2">
      <c r="A26" s="30" t="s">
        <v>28</v>
      </c>
      <c r="B26" s="30" t="s">
        <v>26</v>
      </c>
      <c r="C26" s="29">
        <v>540</v>
      </c>
    </row>
    <row r="27" spans="1:3" x14ac:dyDescent="0.2">
      <c r="A27" s="21" t="s">
        <v>80</v>
      </c>
      <c r="B27" s="21" t="s">
        <v>81</v>
      </c>
      <c r="C27" s="22">
        <v>1437.83</v>
      </c>
    </row>
    <row r="28" spans="1:3" x14ac:dyDescent="0.2">
      <c r="A28" s="30" t="s">
        <v>66</v>
      </c>
      <c r="B28" s="30" t="s">
        <v>32</v>
      </c>
      <c r="C28" s="29">
        <v>1972.08</v>
      </c>
    </row>
    <row r="29" spans="1:3" x14ac:dyDescent="0.2">
      <c r="A29" s="30" t="s">
        <v>31</v>
      </c>
      <c r="B29" s="30" t="s">
        <v>32</v>
      </c>
      <c r="C29" s="29">
        <v>20134.8</v>
      </c>
    </row>
    <row r="30" spans="1:3" x14ac:dyDescent="0.2">
      <c r="A30" s="23" t="s">
        <v>78</v>
      </c>
      <c r="B30" s="23" t="s">
        <v>79</v>
      </c>
      <c r="C30" s="22">
        <v>57954.26</v>
      </c>
    </row>
    <row r="31" spans="1:3" x14ac:dyDescent="0.2">
      <c r="A31" s="28" t="s">
        <v>102</v>
      </c>
      <c r="B31" s="28" t="s">
        <v>103</v>
      </c>
      <c r="C31" s="29">
        <v>12675.23</v>
      </c>
    </row>
    <row r="32" spans="1:3" x14ac:dyDescent="0.2">
      <c r="A32" s="21" t="s">
        <v>29</v>
      </c>
      <c r="B32" s="21" t="s">
        <v>33</v>
      </c>
      <c r="C32" s="22">
        <v>321421.70999999996</v>
      </c>
    </row>
    <row r="33" spans="1:3" x14ac:dyDescent="0.2">
      <c r="A33" s="21" t="s">
        <v>85</v>
      </c>
      <c r="B33" s="21" t="s">
        <v>33</v>
      </c>
      <c r="C33" s="22">
        <v>5635.04</v>
      </c>
    </row>
    <row r="34" spans="1:3" x14ac:dyDescent="0.2">
      <c r="A34" s="23" t="s">
        <v>34</v>
      </c>
      <c r="B34" s="21" t="s">
        <v>33</v>
      </c>
      <c r="C34" s="22">
        <v>33000</v>
      </c>
    </row>
    <row r="35" spans="1:3" x14ac:dyDescent="0.2">
      <c r="A35" s="28" t="s">
        <v>35</v>
      </c>
      <c r="B35" s="30" t="s">
        <v>36</v>
      </c>
      <c r="C35" s="29">
        <v>11436.65</v>
      </c>
    </row>
    <row r="36" spans="1:3" x14ac:dyDescent="0.2">
      <c r="A36" s="21" t="s">
        <v>37</v>
      </c>
      <c r="B36" s="21" t="s">
        <v>38</v>
      </c>
      <c r="C36" s="22">
        <v>279094.89</v>
      </c>
    </row>
    <row r="37" spans="1:3" x14ac:dyDescent="0.2">
      <c r="A37" s="23" t="s">
        <v>39</v>
      </c>
      <c r="B37" s="21" t="s">
        <v>38</v>
      </c>
      <c r="C37" s="22">
        <v>48877.1</v>
      </c>
    </row>
    <row r="38" spans="1:3" x14ac:dyDescent="0.2">
      <c r="A38" s="30" t="s">
        <v>42</v>
      </c>
      <c r="B38" s="30" t="s">
        <v>41</v>
      </c>
      <c r="C38" s="29">
        <v>2667.29</v>
      </c>
    </row>
    <row r="39" spans="1:3" x14ac:dyDescent="0.2">
      <c r="A39" s="30" t="s">
        <v>44</v>
      </c>
      <c r="B39" s="30" t="s">
        <v>41</v>
      </c>
      <c r="C39" s="29">
        <v>51510.020000000004</v>
      </c>
    </row>
    <row r="40" spans="1:3" x14ac:dyDescent="0.2">
      <c r="A40" s="30" t="s">
        <v>45</v>
      </c>
      <c r="B40" s="30" t="s">
        <v>41</v>
      </c>
      <c r="C40" s="29">
        <v>75273.600000000006</v>
      </c>
    </row>
    <row r="41" spans="1:3" x14ac:dyDescent="0.2">
      <c r="A41" s="30" t="s">
        <v>46</v>
      </c>
      <c r="B41" s="30" t="s">
        <v>41</v>
      </c>
      <c r="C41" s="29">
        <v>19800</v>
      </c>
    </row>
    <row r="42" spans="1:3" x14ac:dyDescent="0.2">
      <c r="A42" s="30" t="s">
        <v>77</v>
      </c>
      <c r="B42" s="30" t="s">
        <v>41</v>
      </c>
      <c r="C42" s="29">
        <v>125918.77000000002</v>
      </c>
    </row>
    <row r="43" spans="1:3" x14ac:dyDescent="0.2">
      <c r="A43" s="21" t="s">
        <v>90</v>
      </c>
      <c r="B43" s="21" t="s">
        <v>82</v>
      </c>
      <c r="C43" s="22">
        <v>57230.89</v>
      </c>
    </row>
    <row r="44" spans="1:3" x14ac:dyDescent="0.2">
      <c r="A44" s="21" t="s">
        <v>101</v>
      </c>
      <c r="B44" s="21" t="s">
        <v>82</v>
      </c>
      <c r="C44" s="22">
        <v>48453.120000000003</v>
      </c>
    </row>
    <row r="45" spans="1:3" x14ac:dyDescent="0.2">
      <c r="A45" s="28" t="s">
        <v>86</v>
      </c>
      <c r="B45" s="28" t="s">
        <v>87</v>
      </c>
      <c r="C45" s="29">
        <v>158.11000000000001</v>
      </c>
    </row>
    <row r="46" spans="1:3" x14ac:dyDescent="0.2">
      <c r="A46" s="21" t="s">
        <v>49</v>
      </c>
      <c r="B46" s="21" t="s">
        <v>50</v>
      </c>
      <c r="C46" s="22">
        <v>8346.9700000000012</v>
      </c>
    </row>
    <row r="47" spans="1:3" x14ac:dyDescent="0.2">
      <c r="A47" s="30" t="s">
        <v>88</v>
      </c>
      <c r="B47" s="30" t="s">
        <v>89</v>
      </c>
      <c r="C47" s="29">
        <v>4405.42</v>
      </c>
    </row>
    <row r="48" spans="1:3" x14ac:dyDescent="0.2">
      <c r="A48" s="21" t="s">
        <v>104</v>
      </c>
      <c r="B48" s="24" t="s">
        <v>105</v>
      </c>
      <c r="C48" s="22">
        <v>1206.3</v>
      </c>
    </row>
    <row r="49" spans="1:3" x14ac:dyDescent="0.2">
      <c r="A49" s="28" t="s">
        <v>53</v>
      </c>
      <c r="B49" s="28" t="s">
        <v>52</v>
      </c>
      <c r="C49" s="29">
        <v>17132.759999999998</v>
      </c>
    </row>
    <row r="50" spans="1:3" x14ac:dyDescent="0.2">
      <c r="A50" s="28" t="s">
        <v>51</v>
      </c>
      <c r="B50" s="28" t="s">
        <v>52</v>
      </c>
      <c r="C50" s="29">
        <v>12619.21</v>
      </c>
    </row>
    <row r="51" spans="1:3" x14ac:dyDescent="0.2">
      <c r="A51" s="28" t="s">
        <v>56</v>
      </c>
      <c r="B51" s="28" t="s">
        <v>52</v>
      </c>
      <c r="C51" s="29">
        <v>12000</v>
      </c>
    </row>
    <row r="52" spans="1:3" x14ac:dyDescent="0.2">
      <c r="A52" s="28" t="s">
        <v>54</v>
      </c>
      <c r="B52" s="28" t="s">
        <v>52</v>
      </c>
      <c r="C52" s="29">
        <v>763.36</v>
      </c>
    </row>
    <row r="53" spans="1:3" x14ac:dyDescent="0.2">
      <c r="A53" s="21" t="s">
        <v>83</v>
      </c>
      <c r="B53" s="23" t="s">
        <v>84</v>
      </c>
      <c r="C53" s="22">
        <v>131428.6</v>
      </c>
    </row>
    <row r="54" spans="1:3" x14ac:dyDescent="0.2">
      <c r="A54" s="30" t="s">
        <v>57</v>
      </c>
      <c r="B54" s="28" t="s">
        <v>58</v>
      </c>
      <c r="C54" s="29">
        <v>40199.410000000003</v>
      </c>
    </row>
    <row r="55" spans="1:3" x14ac:dyDescent="0.2">
      <c r="A55" s="23" t="s">
        <v>59</v>
      </c>
      <c r="B55" s="23" t="s">
        <v>60</v>
      </c>
      <c r="C55" s="22">
        <v>28200</v>
      </c>
    </row>
    <row r="56" spans="1:3" x14ac:dyDescent="0.2">
      <c r="A56" s="21" t="s">
        <v>61</v>
      </c>
      <c r="B56" s="23" t="s">
        <v>60</v>
      </c>
      <c r="C56" s="22">
        <v>44331.44</v>
      </c>
    </row>
    <row r="57" spans="1:3" x14ac:dyDescent="0.2">
      <c r="A57" s="30" t="s">
        <v>93</v>
      </c>
      <c r="B57" s="28" t="s">
        <v>94</v>
      </c>
      <c r="C57" s="29">
        <v>2414.4899999999998</v>
      </c>
    </row>
    <row r="58" spans="1:3" x14ac:dyDescent="0.2">
      <c r="A58" s="21" t="s">
        <v>95</v>
      </c>
      <c r="B58" s="23" t="s">
        <v>96</v>
      </c>
      <c r="C58" s="22">
        <v>1706.7</v>
      </c>
    </row>
    <row r="59" spans="1:3" x14ac:dyDescent="0.2">
      <c r="A59" s="30" t="s">
        <v>97</v>
      </c>
      <c r="B59" s="28" t="s">
        <v>98</v>
      </c>
      <c r="C59" s="29">
        <v>347.62</v>
      </c>
    </row>
    <row r="60" spans="1:3" x14ac:dyDescent="0.2">
      <c r="A60" s="24" t="s">
        <v>74</v>
      </c>
      <c r="B60" s="23" t="s">
        <v>75</v>
      </c>
      <c r="C60" s="22">
        <v>4943.03</v>
      </c>
    </row>
    <row r="61" spans="1:3" x14ac:dyDescent="0.2">
      <c r="A61" s="25" t="s">
        <v>5</v>
      </c>
      <c r="B61" s="26"/>
      <c r="C61" s="27">
        <f>SUM(C8:C60)</f>
        <v>3731524.18</v>
      </c>
    </row>
  </sheetData>
  <mergeCells count="1">
    <mergeCell ref="A6:C6"/>
  </mergeCells>
  <pageMargins left="0.78749999999999998" right="0.78749999999999998" top="1.0249999999999999" bottom="1.05277777777778" header="0.78749999999999998" footer="0.78749999999999998"/>
  <pageSetup paperSize="9" scale="75" firstPageNumber="0" orientation="landscape" verticalDpi="300" r:id="rId1"/>
  <headerFooter>
    <oddHeader>&amp;C&amp;"Arial,Negrito"PROGRAMA DE REDUÇÃO DE FILAS DE CIRURGIAS ELETIVAS</oddHeader>
    <oddFooter>&amp;C&amp;"Times New Roman,Normal"&amp;12GERAL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Ambulatorial</vt:lpstr>
      <vt:lpstr>Hospitalar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43</cp:revision>
  <cp:lastPrinted>2024-04-12T19:11:06Z</cp:lastPrinted>
  <dcterms:created xsi:type="dcterms:W3CDTF">2024-03-26T09:26:31Z</dcterms:created>
  <dcterms:modified xsi:type="dcterms:W3CDTF">2024-08-02T16:22:20Z</dcterms:modified>
  <dc:language>pt-BR</dc:language>
</cp:coreProperties>
</file>