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94DCD0F8-0E69-43D9-98CC-9C2D1C21C6AE}" xr6:coauthVersionLast="47" xr6:coauthVersionMax="47" xr10:uidLastSave="{00000000-0000-0000-0000-000000000000}"/>
  <bookViews>
    <workbookView xWindow="-120" yWindow="-120" windowWidth="29040" windowHeight="15840" activeTab="4" xr2:uid="{E43881F2-6A5F-4916-BD5D-8DF47C708D94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_xlnm._FilterDatabase" localSheetId="0" hidden="1">Delib!#REF!</definedName>
    <definedName name="DLIB">Delib!$A$1:$J$8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B3" i="5" s="1"/>
  <c r="D3" i="4"/>
  <c r="C3" i="5" s="1"/>
  <c r="E3" i="4"/>
  <c r="D3" i="5" s="1"/>
  <c r="F3" i="4"/>
  <c r="E3" i="5" s="1"/>
  <c r="G3" i="4"/>
  <c r="F3" i="5" s="1"/>
  <c r="H3" i="4"/>
  <c r="G3" i="5" s="1"/>
  <c r="C4" i="4"/>
  <c r="B4" i="5" s="1"/>
  <c r="D4" i="4"/>
  <c r="C4" i="5" s="1"/>
  <c r="E4" i="4"/>
  <c r="D4" i="5" s="1"/>
  <c r="F4" i="4"/>
  <c r="E4" i="5" s="1"/>
  <c r="G4" i="4"/>
  <c r="F4" i="5" s="1"/>
  <c r="H4" i="4"/>
  <c r="G4" i="5" s="1"/>
  <c r="D2" i="4"/>
  <c r="E2" i="4"/>
  <c r="F2" i="4"/>
  <c r="E2" i="5" s="1"/>
  <c r="G2" i="4"/>
  <c r="F2" i="5" s="1"/>
  <c r="H2" i="4"/>
  <c r="H5" i="4" s="1"/>
  <c r="C2" i="4"/>
  <c r="B2" i="5" s="1"/>
  <c r="A4" i="4"/>
  <c r="A3" i="4"/>
  <c r="A2" i="4"/>
  <c r="E5" i="4" l="1"/>
  <c r="D5" i="4"/>
  <c r="B5" i="5"/>
  <c r="F5" i="5"/>
  <c r="H4" i="5"/>
  <c r="E5" i="5"/>
  <c r="H3" i="5"/>
  <c r="G5" i="4"/>
  <c r="D2" i="5"/>
  <c r="D5" i="5" s="1"/>
  <c r="F5" i="4"/>
  <c r="C2" i="5"/>
  <c r="C5" i="5" s="1"/>
  <c r="I2" i="4"/>
  <c r="I4" i="4"/>
  <c r="I3" i="4"/>
  <c r="C5" i="4"/>
  <c r="G2" i="5"/>
  <c r="G5" i="5" s="1"/>
  <c r="I5" i="4" l="1"/>
  <c r="H2" i="5"/>
  <c r="H5" i="5" s="1"/>
</calcChain>
</file>

<file path=xl/sharedStrings.xml><?xml version="1.0" encoding="utf-8"?>
<sst xmlns="http://schemas.openxmlformats.org/spreadsheetml/2006/main" count="77" uniqueCount="25">
  <si>
    <t>Estabelecimentos CNES-SC</t>
  </si>
  <si>
    <t>0405010184 TRATAMENTO CIRURGICO DE BLEFAROCALASE</t>
  </si>
  <si>
    <t>0405050364 TRATAMENTO CIRURGICO DE PTERIGIO</t>
  </si>
  <si>
    <t>0405050372 FACOEMULSIFICACAO C/ IMPLANTE DE LENTE INTRA-OCUL</t>
  </si>
  <si>
    <t>Total</t>
  </si>
  <si>
    <t>2522209 HOSPITAL MISERICORDIA</t>
  </si>
  <si>
    <t>2884402 INSTITUTO WSC DE OFTALMOLOGIA</t>
  </si>
  <si>
    <t>3123251 HOSPITAL DE OLHOS DE BLUMENAU</t>
  </si>
  <si>
    <t>3180948 CLINICA DE OLHOS DR ROBERTO VON HERTWIG</t>
  </si>
  <si>
    <t>6567274 CLINICA DE OLHOS ANTONELLI</t>
  </si>
  <si>
    <t>9712038 HOSPITAL DE OLHOS DE CRICIUMA</t>
  </si>
  <si>
    <t>média</t>
  </si>
  <si>
    <t>OFTALMO</t>
  </si>
  <si>
    <t>0405010184 - TRATAMENTO CIRURGICO DE BLEFAROCALASE</t>
  </si>
  <si>
    <t>BPAI</t>
  </si>
  <si>
    <t>0405050364 - TRATAMENTO CIRURGICO DE PTERIGIO</t>
  </si>
  <si>
    <t>0303050233 - TRATAMENTO MEDICAMENTOSO DE DOENÇA DA RETINA</t>
  </si>
  <si>
    <t>APAC Estado</t>
  </si>
  <si>
    <t>OTORRINO/CABEÇAEPESCOÇO</t>
  </si>
  <si>
    <t>0404010369 - TIMPANOTOMIA P/ TUBO DE VENTILACAO</t>
  </si>
  <si>
    <t>UROLOGIA/NEFROLOGIA</t>
  </si>
  <si>
    <t xml:space="preserve">0418020035 - RETIRADA DE CATETER TIPO TENCKHOFF / SIMILAR DE LONGA PERMANÊNCIA </t>
  </si>
  <si>
    <t>VASCULAR</t>
  </si>
  <si>
    <t>0309070015 - TRATAMENTO ESCLEROSANTE NÃO ESTÉTICO DE VARIZES DOS MEMBROS INFERIORES (UNILATERAL)</t>
  </si>
  <si>
    <t>0309070023 - TRATAMENTO ESCLEROSANTE NÃO ESTÉTICO DE VARIZES DOS MEMBROS INFERIORES (BILATERAL)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</si>
</sst>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453A-DA99-4634-8175-36515774F597}">
  <dimension ref="A1:J8"/>
  <sheetViews>
    <sheetView workbookViewId="0">
      <selection activeCell="J8" sqref="J8"/>
    </sheetView>
  </sheetViews>
  <sheetFormatPr defaultRowHeight="15" x14ac:dyDescent="0.25"/>
  <cols>
    <col min="1" max="1" width="10.5703125" customWidth="1"/>
  </cols>
  <sheetData>
    <row r="1" spans="1:10" x14ac:dyDescent="0.25">
      <c r="A1">
        <v>405010184</v>
      </c>
      <c r="B1" t="s">
        <v>13</v>
      </c>
      <c r="C1" t="s">
        <v>12</v>
      </c>
      <c r="D1" t="s">
        <v>14</v>
      </c>
      <c r="F1">
        <v>95.42</v>
      </c>
      <c r="G1">
        <v>286.26</v>
      </c>
      <c r="I1">
        <v>381.68</v>
      </c>
      <c r="J1" t="s">
        <v>11</v>
      </c>
    </row>
    <row r="2" spans="1:10" x14ac:dyDescent="0.25">
      <c r="A2">
        <v>405050364</v>
      </c>
      <c r="B2" t="s">
        <v>15</v>
      </c>
      <c r="C2" t="s">
        <v>12</v>
      </c>
      <c r="D2" t="s">
        <v>14</v>
      </c>
      <c r="E2">
        <v>209.55</v>
      </c>
      <c r="G2">
        <v>628.65000000000009</v>
      </c>
      <c r="I2">
        <v>838.2</v>
      </c>
      <c r="J2" t="s">
        <v>11</v>
      </c>
    </row>
    <row r="3" spans="1:10" x14ac:dyDescent="0.25">
      <c r="A3">
        <v>303050233</v>
      </c>
      <c r="B3" t="s">
        <v>16</v>
      </c>
      <c r="C3" t="s">
        <v>12</v>
      </c>
      <c r="D3" t="s">
        <v>17</v>
      </c>
      <c r="E3">
        <v>627.28</v>
      </c>
      <c r="G3">
        <v>1254.56</v>
      </c>
      <c r="I3">
        <v>1881.84</v>
      </c>
      <c r="J3" t="s">
        <v>11</v>
      </c>
    </row>
    <row r="4" spans="1:10" x14ac:dyDescent="0.25">
      <c r="A4">
        <v>404010369</v>
      </c>
      <c r="B4" t="s">
        <v>19</v>
      </c>
      <c r="C4" t="s">
        <v>18</v>
      </c>
      <c r="D4" t="s">
        <v>14</v>
      </c>
      <c r="F4">
        <v>56.84</v>
      </c>
      <c r="G4">
        <v>511.56000000000006</v>
      </c>
      <c r="I4">
        <v>568.40000000000009</v>
      </c>
      <c r="J4" t="s">
        <v>11</v>
      </c>
    </row>
    <row r="5" spans="1:10" x14ac:dyDescent="0.25">
      <c r="A5">
        <v>418020035</v>
      </c>
      <c r="B5" t="s">
        <v>21</v>
      </c>
      <c r="C5" t="s">
        <v>20</v>
      </c>
      <c r="D5" t="s">
        <v>17</v>
      </c>
      <c r="E5">
        <v>400</v>
      </c>
      <c r="G5">
        <v>1200</v>
      </c>
      <c r="I5">
        <v>1200</v>
      </c>
      <c r="J5" t="s">
        <v>11</v>
      </c>
    </row>
    <row r="6" spans="1:10" x14ac:dyDescent="0.25">
      <c r="A6">
        <v>309070015</v>
      </c>
      <c r="B6" t="s">
        <v>23</v>
      </c>
      <c r="C6" t="s">
        <v>22</v>
      </c>
      <c r="D6" t="s">
        <v>14</v>
      </c>
      <c r="E6">
        <v>300.77999999999997</v>
      </c>
      <c r="G6">
        <v>600</v>
      </c>
      <c r="I6">
        <v>900.78</v>
      </c>
      <c r="J6" t="s">
        <v>11</v>
      </c>
    </row>
    <row r="7" spans="1:10" x14ac:dyDescent="0.25">
      <c r="A7">
        <v>309070023</v>
      </c>
      <c r="B7" t="s">
        <v>24</v>
      </c>
      <c r="C7" t="s">
        <v>22</v>
      </c>
      <c r="D7" t="s">
        <v>14</v>
      </c>
      <c r="E7">
        <v>392.62</v>
      </c>
      <c r="G7">
        <v>600</v>
      </c>
      <c r="I7">
        <v>992.62</v>
      </c>
      <c r="J7" t="s">
        <v>11</v>
      </c>
    </row>
    <row r="8" spans="1:10" x14ac:dyDescent="0.25">
      <c r="A8">
        <v>405050372</v>
      </c>
      <c r="B8" t="s">
        <v>3</v>
      </c>
      <c r="G8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1515-6F34-41FA-9078-59DDE6CB5F81}">
  <dimension ref="A1:H5"/>
  <sheetViews>
    <sheetView workbookViewId="0">
      <selection activeCell="H5" sqref="H5"/>
    </sheetView>
  </sheetViews>
  <sheetFormatPr defaultRowHeight="15" x14ac:dyDescent="0.25"/>
  <cols>
    <col min="1" max="1" width="10.85546875" customWidth="1"/>
  </cols>
  <sheetData>
    <row r="1" spans="1:8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4</v>
      </c>
    </row>
    <row r="2" spans="1:8" x14ac:dyDescent="0.25">
      <c r="A2" t="s">
        <v>1</v>
      </c>
      <c r="B2">
        <v>0</v>
      </c>
      <c r="C2">
        <v>6</v>
      </c>
      <c r="D2">
        <v>0</v>
      </c>
      <c r="E2">
        <v>0</v>
      </c>
      <c r="F2">
        <v>0</v>
      </c>
      <c r="G2">
        <v>0</v>
      </c>
      <c r="H2">
        <v>6</v>
      </c>
    </row>
    <row r="3" spans="1:8" x14ac:dyDescent="0.25">
      <c r="A3" t="s">
        <v>2</v>
      </c>
      <c r="B3">
        <v>3</v>
      </c>
      <c r="C3">
        <v>0</v>
      </c>
      <c r="D3">
        <v>5</v>
      </c>
      <c r="E3">
        <v>19</v>
      </c>
      <c r="F3">
        <v>0</v>
      </c>
      <c r="G3">
        <v>41</v>
      </c>
      <c r="H3">
        <v>68</v>
      </c>
    </row>
    <row r="4" spans="1:8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21</v>
      </c>
      <c r="G4">
        <v>0</v>
      </c>
      <c r="H4">
        <v>21</v>
      </c>
    </row>
    <row r="5" spans="1:8" x14ac:dyDescent="0.25">
      <c r="A5" t="s">
        <v>4</v>
      </c>
      <c r="B5">
        <v>3</v>
      </c>
      <c r="C5">
        <v>6</v>
      </c>
      <c r="D5">
        <v>5</v>
      </c>
      <c r="E5">
        <v>19</v>
      </c>
      <c r="F5">
        <v>21</v>
      </c>
      <c r="G5">
        <v>41</v>
      </c>
      <c r="H5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28E4-D89B-4E2E-A5C9-8DE57C42407E}">
  <dimension ref="A1:H5"/>
  <sheetViews>
    <sheetView workbookViewId="0">
      <selection activeCell="H5" sqref="H5"/>
    </sheetView>
  </sheetViews>
  <sheetFormatPr defaultRowHeight="15" x14ac:dyDescent="0.25"/>
  <cols>
    <col min="1" max="1" width="10.85546875" customWidth="1"/>
    <col min="2" max="3" width="10.5703125" bestFit="1" customWidth="1"/>
    <col min="4" max="5" width="12.140625" bestFit="1" customWidth="1"/>
    <col min="6" max="6" width="13.28515625" bestFit="1" customWidth="1"/>
    <col min="7" max="7" width="12.140625" bestFit="1" customWidth="1"/>
    <col min="8" max="8" width="13.28515625" bestFit="1" customWidth="1"/>
  </cols>
  <sheetData>
    <row r="1" spans="1:8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4</v>
      </c>
    </row>
    <row r="2" spans="1:8" x14ac:dyDescent="0.25">
      <c r="A2" t="s">
        <v>1</v>
      </c>
      <c r="B2" s="1">
        <v>0</v>
      </c>
      <c r="C2" s="1">
        <v>572.52</v>
      </c>
      <c r="D2" s="1">
        <v>0</v>
      </c>
      <c r="E2" s="1">
        <v>0</v>
      </c>
      <c r="F2" s="1">
        <v>0</v>
      </c>
      <c r="G2" s="1">
        <v>0</v>
      </c>
      <c r="H2" s="1">
        <v>572.52</v>
      </c>
    </row>
    <row r="3" spans="1:8" x14ac:dyDescent="0.25">
      <c r="A3" t="s">
        <v>2</v>
      </c>
      <c r="B3" s="1">
        <v>628.65</v>
      </c>
      <c r="C3" s="1">
        <v>0</v>
      </c>
      <c r="D3" s="1">
        <v>1047.75</v>
      </c>
      <c r="E3" s="1">
        <v>3981.45</v>
      </c>
      <c r="F3" s="1">
        <v>0</v>
      </c>
      <c r="G3" s="1">
        <v>8591.5499999999993</v>
      </c>
      <c r="H3" s="1">
        <v>14249.4</v>
      </c>
    </row>
    <row r="4" spans="1:8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16203.6</v>
      </c>
      <c r="G4" s="1">
        <v>0</v>
      </c>
      <c r="H4" s="1">
        <v>16203.6</v>
      </c>
    </row>
    <row r="5" spans="1:8" x14ac:dyDescent="0.25">
      <c r="A5" t="s">
        <v>4</v>
      </c>
      <c r="B5" s="1">
        <v>628.65</v>
      </c>
      <c r="C5" s="1">
        <v>572.52</v>
      </c>
      <c r="D5" s="1">
        <v>1047.75</v>
      </c>
      <c r="E5" s="1">
        <v>3981.45</v>
      </c>
      <c r="F5" s="1">
        <v>16203.6</v>
      </c>
      <c r="G5" s="1">
        <v>8591.5499999999993</v>
      </c>
      <c r="H5" s="1">
        <v>31025.52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C248-F2CC-4223-BB73-9DD47BA60DE1}">
  <dimension ref="A1:I5"/>
  <sheetViews>
    <sheetView workbookViewId="0">
      <selection activeCell="I5" sqref="I5"/>
    </sheetView>
  </sheetViews>
  <sheetFormatPr defaultRowHeight="15" x14ac:dyDescent="0.25"/>
  <cols>
    <col min="1" max="1" width="10" bestFit="1" customWidth="1"/>
    <col min="2" max="2" width="10.7109375" customWidth="1"/>
    <col min="3" max="5" width="12.140625" bestFit="1" customWidth="1"/>
    <col min="6" max="6" width="13.28515625" bestFit="1" customWidth="1"/>
    <col min="7" max="7" width="12.140625" bestFit="1" customWidth="1"/>
    <col min="8" max="9" width="13.28515625" bestFit="1" customWidth="1"/>
  </cols>
  <sheetData>
    <row r="1" spans="1:9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4</v>
      </c>
    </row>
    <row r="2" spans="1:9" x14ac:dyDescent="0.25">
      <c r="A2">
        <f>LEFT(B2,10)*1</f>
        <v>405010184</v>
      </c>
      <c r="B2" t="s">
        <v>1</v>
      </c>
      <c r="C2" s="1">
        <f>VLOOKUP($A2,DLIB,7,0)*Físico!B2</f>
        <v>0</v>
      </c>
      <c r="D2" s="1">
        <f>VLOOKUP($A2,DLIB,7,0)*Físico!C2</f>
        <v>1717.56</v>
      </c>
      <c r="E2" s="1">
        <f>VLOOKUP($A2,DLIB,7,0)*Físico!D2</f>
        <v>0</v>
      </c>
      <c r="F2" s="1">
        <f>VLOOKUP($A2,DLIB,7,0)*Físico!E2</f>
        <v>0</v>
      </c>
      <c r="G2" s="1">
        <f>VLOOKUP($A2,DLIB,7,0)*Físico!F2</f>
        <v>0</v>
      </c>
      <c r="H2" s="1">
        <f>VLOOKUP($A2,DLIB,7,0)*Físico!G2</f>
        <v>0</v>
      </c>
      <c r="I2" s="1">
        <f>SUM(C2:H2)</f>
        <v>1717.56</v>
      </c>
    </row>
    <row r="3" spans="1:9" x14ac:dyDescent="0.25">
      <c r="A3">
        <f>LEFT(B3,10)*1</f>
        <v>405050364</v>
      </c>
      <c r="B3" t="s">
        <v>2</v>
      </c>
      <c r="C3" s="1">
        <f>VLOOKUP($A3,DLIB,7,0)*Físico!B3</f>
        <v>1885.9500000000003</v>
      </c>
      <c r="D3" s="1">
        <f>VLOOKUP($A3,DLIB,7,0)*Físico!C3</f>
        <v>0</v>
      </c>
      <c r="E3" s="1">
        <f>VLOOKUP($A3,DLIB,7,0)*Físico!D3</f>
        <v>3143.2500000000005</v>
      </c>
      <c r="F3" s="1">
        <f>VLOOKUP($A3,DLIB,7,0)*Físico!E3</f>
        <v>11944.350000000002</v>
      </c>
      <c r="G3" s="1">
        <f>VLOOKUP($A3,DLIB,7,0)*Físico!F3</f>
        <v>0</v>
      </c>
      <c r="H3" s="1">
        <f>VLOOKUP($A3,DLIB,7,0)*Físico!G3</f>
        <v>25774.650000000005</v>
      </c>
      <c r="I3" s="1">
        <f t="shared" ref="I3:I4" si="0">SUM(C3:H3)</f>
        <v>42748.200000000012</v>
      </c>
    </row>
    <row r="4" spans="1:9" x14ac:dyDescent="0.25">
      <c r="A4">
        <f>LEFT(B4,10)*1</f>
        <v>405050372</v>
      </c>
      <c r="B4" t="s">
        <v>3</v>
      </c>
      <c r="C4" s="1">
        <f>VLOOKUP($A4,DLIB,7,0)*Físico!B4</f>
        <v>0</v>
      </c>
      <c r="D4" s="1">
        <f>VLOOKUP($A4,DLIB,7,0)*Físico!C4</f>
        <v>0</v>
      </c>
      <c r="E4" s="1">
        <f>VLOOKUP($A4,DLIB,7,0)*Físico!D4</f>
        <v>0</v>
      </c>
      <c r="F4" s="1">
        <f>VLOOKUP($A4,DLIB,7,0)*Físico!E4</f>
        <v>0</v>
      </c>
      <c r="G4" s="1">
        <f>VLOOKUP($A4,DLIB,7,0)*Físico!F4</f>
        <v>0</v>
      </c>
      <c r="H4" s="1">
        <f>VLOOKUP($A4,DLIB,7,0)*Físico!G4</f>
        <v>0</v>
      </c>
      <c r="I4" s="1">
        <f t="shared" si="0"/>
        <v>0</v>
      </c>
    </row>
    <row r="5" spans="1:9" x14ac:dyDescent="0.25">
      <c r="B5" t="s">
        <v>4</v>
      </c>
      <c r="C5" s="1">
        <f>SUM(C2:C4)</f>
        <v>1885.9500000000003</v>
      </c>
      <c r="D5" s="1">
        <f t="shared" ref="D5:I5" si="1">SUM(D2:D4)</f>
        <v>1717.56</v>
      </c>
      <c r="E5" s="1">
        <f t="shared" si="1"/>
        <v>3143.2500000000005</v>
      </c>
      <c r="F5" s="1">
        <f t="shared" si="1"/>
        <v>11944.350000000002</v>
      </c>
      <c r="G5" s="1">
        <f t="shared" si="1"/>
        <v>0</v>
      </c>
      <c r="H5" s="1">
        <f t="shared" si="1"/>
        <v>25774.650000000005</v>
      </c>
      <c r="I5" s="1">
        <f t="shared" si="1"/>
        <v>44465.760000000009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AAEA-34C0-41E5-80F7-AEB67BC10E13}">
  <dimension ref="A1:H5"/>
  <sheetViews>
    <sheetView tabSelected="1" workbookViewId="0">
      <selection activeCell="H5" sqref="H5"/>
    </sheetView>
  </sheetViews>
  <sheetFormatPr defaultRowHeight="15" x14ac:dyDescent="0.25"/>
  <cols>
    <col min="2" max="2" width="12.140625" bestFit="1" customWidth="1"/>
    <col min="8" max="8" width="13.28515625" bestFit="1" customWidth="1"/>
  </cols>
  <sheetData>
    <row r="1" spans="1:8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4</v>
      </c>
    </row>
    <row r="2" spans="1:8" x14ac:dyDescent="0.25">
      <c r="A2" t="s">
        <v>1</v>
      </c>
      <c r="B2" s="1">
        <f>Financeiro!B2+Complemento!C2</f>
        <v>0</v>
      </c>
      <c r="C2" s="1">
        <f>Financeiro!C2+Complemento!D2</f>
        <v>2290.08</v>
      </c>
      <c r="D2" s="1">
        <f>Financeiro!D2+Complemento!E2</f>
        <v>0</v>
      </c>
      <c r="E2" s="1">
        <f>Financeiro!E2+Complemento!F2</f>
        <v>0</v>
      </c>
      <c r="F2" s="1">
        <f>Financeiro!F2+Complemento!G2</f>
        <v>0</v>
      </c>
      <c r="G2" s="1">
        <f>Financeiro!G2+Complemento!H2</f>
        <v>0</v>
      </c>
      <c r="H2" s="1">
        <f>SUM(B2:G2)</f>
        <v>2290.08</v>
      </c>
    </row>
    <row r="3" spans="1:8" x14ac:dyDescent="0.25">
      <c r="A3" t="s">
        <v>2</v>
      </c>
      <c r="B3" s="1">
        <f>Financeiro!B3+Complemento!C3</f>
        <v>2514.6000000000004</v>
      </c>
      <c r="C3" s="1">
        <f>Financeiro!C3+Complemento!D3</f>
        <v>0</v>
      </c>
      <c r="D3" s="1">
        <f>Financeiro!D3+Complemento!E3</f>
        <v>4191</v>
      </c>
      <c r="E3" s="1">
        <f>Financeiro!E3+Complemento!F3</f>
        <v>15925.800000000003</v>
      </c>
      <c r="F3" s="1">
        <f>Financeiro!F3+Complemento!G3</f>
        <v>0</v>
      </c>
      <c r="G3" s="1">
        <f>Financeiro!G3+Complemento!H3</f>
        <v>34366.200000000004</v>
      </c>
      <c r="H3" s="1">
        <f t="shared" ref="H3:H4" si="0">SUM(B3:G3)</f>
        <v>56997.600000000006</v>
      </c>
    </row>
    <row r="4" spans="1:8" x14ac:dyDescent="0.25">
      <c r="A4" t="s">
        <v>3</v>
      </c>
      <c r="B4" s="1">
        <f>Financeiro!B4+Complemento!C4</f>
        <v>0</v>
      </c>
      <c r="C4" s="1">
        <f>Financeiro!C4+Complemento!D4</f>
        <v>0</v>
      </c>
      <c r="D4" s="1">
        <f>Financeiro!D4+Complemento!E4</f>
        <v>0</v>
      </c>
      <c r="E4" s="1">
        <f>Financeiro!E4+Complemento!F4</f>
        <v>0</v>
      </c>
      <c r="F4" s="1">
        <f>Financeiro!F4+Complemento!G4</f>
        <v>16203.6</v>
      </c>
      <c r="G4" s="1">
        <f>Financeiro!G4+Complemento!H4</f>
        <v>0</v>
      </c>
      <c r="H4" s="1">
        <f t="shared" si="0"/>
        <v>16203.6</v>
      </c>
    </row>
    <row r="5" spans="1:8" x14ac:dyDescent="0.25">
      <c r="A5" t="s">
        <v>4</v>
      </c>
      <c r="B5" s="1">
        <f>SUM(B2:B4)</f>
        <v>2514.6000000000004</v>
      </c>
      <c r="C5" s="1">
        <f t="shared" ref="C5:G5" si="1">SUM(C2:C4)</f>
        <v>2290.08</v>
      </c>
      <c r="D5" s="1">
        <f t="shared" si="1"/>
        <v>4191</v>
      </c>
      <c r="E5" s="1">
        <f t="shared" si="1"/>
        <v>15925.800000000003</v>
      </c>
      <c r="F5" s="1">
        <f t="shared" si="1"/>
        <v>16203.6</v>
      </c>
      <c r="G5" s="1">
        <f t="shared" si="1"/>
        <v>34366.200000000004</v>
      </c>
      <c r="H5" s="1">
        <f>SUM(H2:H4)</f>
        <v>75491.280000000013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2024-05-14T19:57:03Z</dcterms:created>
  <dcterms:modified xsi:type="dcterms:W3CDTF">2024-08-01T21:01:14Z</dcterms:modified>
</cp:coreProperties>
</file>