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io\Ambulatorial\"/>
    </mc:Choice>
  </mc:AlternateContent>
  <xr:revisionPtr revIDLastSave="0" documentId="13_ncr:1_{2A7C1961-E849-49B9-B926-CEB8F5C0F8E9}" xr6:coauthVersionLast="47" xr6:coauthVersionMax="47" xr10:uidLastSave="{00000000-0000-0000-0000-000000000000}"/>
  <bookViews>
    <workbookView xWindow="-120" yWindow="-120" windowWidth="29040" windowHeight="15840" activeTab="4" xr2:uid="{E43881F2-6A5F-4916-BD5D-8DF47C708D94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_xlnm._FilterDatabase" localSheetId="0" hidden="1">Delib!#REF!</definedName>
    <definedName name="DLIB">Delib!$A$1:$J$8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5" l="1"/>
  <c r="I5" i="5"/>
  <c r="H5" i="5"/>
  <c r="G5" i="5"/>
  <c r="F5" i="5"/>
  <c r="E5" i="5"/>
  <c r="D5" i="5"/>
  <c r="C5" i="5"/>
  <c r="B5" i="5"/>
  <c r="J3" i="5"/>
  <c r="J4" i="5"/>
  <c r="J2" i="5"/>
  <c r="B3" i="5"/>
  <c r="C3" i="5"/>
  <c r="D3" i="5"/>
  <c r="E3" i="5"/>
  <c r="F3" i="5"/>
  <c r="G3" i="5"/>
  <c r="H3" i="5"/>
  <c r="I3" i="5"/>
  <c r="B4" i="5"/>
  <c r="C4" i="5"/>
  <c r="D4" i="5"/>
  <c r="E4" i="5"/>
  <c r="F4" i="5"/>
  <c r="G4" i="5"/>
  <c r="H4" i="5"/>
  <c r="I4" i="5"/>
  <c r="C2" i="5"/>
  <c r="D2" i="5"/>
  <c r="E2" i="5"/>
  <c r="F2" i="5"/>
  <c r="G2" i="5"/>
  <c r="H2" i="5"/>
  <c r="I2" i="5"/>
  <c r="B2" i="5"/>
  <c r="D5" i="4"/>
  <c r="E5" i="4"/>
  <c r="F5" i="4"/>
  <c r="G5" i="4"/>
  <c r="H5" i="4"/>
  <c r="I5" i="4"/>
  <c r="J5" i="4"/>
  <c r="K5" i="4"/>
  <c r="C5" i="4"/>
  <c r="K4" i="4"/>
  <c r="K3" i="4"/>
  <c r="K2" i="4"/>
  <c r="C4" i="4"/>
  <c r="D4" i="4"/>
  <c r="E4" i="4"/>
  <c r="F4" i="4"/>
  <c r="G4" i="4"/>
  <c r="H4" i="4"/>
  <c r="I4" i="4"/>
  <c r="J4" i="4"/>
  <c r="D2" i="4"/>
  <c r="E2" i="4"/>
  <c r="F2" i="4"/>
  <c r="G2" i="4"/>
  <c r="H2" i="4"/>
  <c r="I2" i="4"/>
  <c r="J2" i="4"/>
  <c r="C2" i="4"/>
  <c r="A3" i="4"/>
  <c r="A4" i="4"/>
  <c r="A2" i="4"/>
</calcChain>
</file>

<file path=xl/sharedStrings.xml><?xml version="1.0" encoding="utf-8"?>
<sst xmlns="http://schemas.openxmlformats.org/spreadsheetml/2006/main" count="85" uniqueCount="28">
  <si>
    <t>Estabelecimentos CNES-SC</t>
  </si>
  <si>
    <t>0405010184 TRATAMENTO CIRURGICO DE BLEFAROCALASE</t>
  </si>
  <si>
    <t>0405050364 TRATAMENTO CIRURGICO DE PTERIGIO</t>
  </si>
  <si>
    <t>0405050372 FACOEMULSIFICACAO C/ IMPLANTE DE LENTE INTRA-OCUL</t>
  </si>
  <si>
    <t>Total</t>
  </si>
  <si>
    <t>2884402 INSTITUTO WSC DE OFTALMOLOGIA</t>
  </si>
  <si>
    <t>3180948 CLINICA DE OLHOS DR ROBERTO VON HERTWIG</t>
  </si>
  <si>
    <t>média</t>
  </si>
  <si>
    <t>OFTALMO</t>
  </si>
  <si>
    <t>0405010184 - TRATAMENTO CIRURGICO DE BLEFAROCALASE</t>
  </si>
  <si>
    <t>BPAI</t>
  </si>
  <si>
    <t>0405050364 - TRATAMENTO CIRURGICO DE PTERIGIO</t>
  </si>
  <si>
    <t>0303050233 - TRATAMENTO MEDICAMENTOSO DE DOENÇA DA RETINA</t>
  </si>
  <si>
    <t>APAC Estado</t>
  </si>
  <si>
    <t>OTORRINO/CABEÇAEPESCOÇO</t>
  </si>
  <si>
    <t>0404010369 - TIMPANOTOMIA P/ TUBO DE VENTILACAO</t>
  </si>
  <si>
    <t>UROLOGIA/NEFROLOGIA</t>
  </si>
  <si>
    <t xml:space="preserve">0418020035 - RETIRADA DE CATETER TIPO TENCKHOFF / SIMILAR DE LONGA PERMANÊNCIA </t>
  </si>
  <si>
    <t>VASCULAR</t>
  </si>
  <si>
    <t>0309070015 - TRATAMENTO ESCLEROSANTE NÃO ESTÉTICO DE VARIZES DOS MEMBROS INFERIORES (UNILATERAL)</t>
  </si>
  <si>
    <t>0309070023 - TRATAMENTO ESCLEROSANTE NÃO ESTÉTICO DE VARIZES DOS MEMBROS INFERIORES (BILATERAL)</t>
  </si>
  <si>
    <t>2701464 CIS AMOSC</t>
  </si>
  <si>
    <t>5195756 CIS NORDESTE SC</t>
  </si>
  <si>
    <t>7728557 BOJ FILIAL</t>
  </si>
  <si>
    <t>0405030045 FOTOCOAGULACAO A LASER</t>
  </si>
  <si>
    <t>2522209 HOSPITAL MISERICORDIA</t>
  </si>
  <si>
    <t>2662914 HOSPITAL SEARA DO BEM MATERNO E INFANTIL</t>
  </si>
  <si>
    <t>2778831 HOSPITAL NOSSA SENHORA DA IMACULADA CONCEICAO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</si>
</sst>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453A-DA99-4634-8175-36515774F597}">
  <dimension ref="A1:J8"/>
  <sheetViews>
    <sheetView workbookViewId="0">
      <selection activeCell="J8" sqref="J8"/>
    </sheetView>
  </sheetViews>
  <sheetFormatPr defaultRowHeight="15" x14ac:dyDescent="0.25"/>
  <cols>
    <col min="1" max="1" width="10.5703125" customWidth="1"/>
  </cols>
  <sheetData>
    <row r="1" spans="1:10" x14ac:dyDescent="0.25">
      <c r="A1">
        <v>405010184</v>
      </c>
      <c r="B1" t="s">
        <v>9</v>
      </c>
      <c r="C1" t="s">
        <v>8</v>
      </c>
      <c r="D1" t="s">
        <v>10</v>
      </c>
      <c r="F1">
        <v>95.42</v>
      </c>
      <c r="G1">
        <v>286.26</v>
      </c>
      <c r="I1">
        <v>381.68</v>
      </c>
      <c r="J1" t="s">
        <v>7</v>
      </c>
    </row>
    <row r="2" spans="1:10" x14ac:dyDescent="0.25">
      <c r="A2">
        <v>405050364</v>
      </c>
      <c r="B2" t="s">
        <v>11</v>
      </c>
      <c r="C2" t="s">
        <v>8</v>
      </c>
      <c r="D2" t="s">
        <v>10</v>
      </c>
      <c r="E2">
        <v>209.55</v>
      </c>
      <c r="G2">
        <v>628.65000000000009</v>
      </c>
      <c r="I2">
        <v>838.2</v>
      </c>
      <c r="J2" t="s">
        <v>7</v>
      </c>
    </row>
    <row r="3" spans="1:10" x14ac:dyDescent="0.25">
      <c r="A3">
        <v>303050233</v>
      </c>
      <c r="B3" t="s">
        <v>12</v>
      </c>
      <c r="C3" t="s">
        <v>8</v>
      </c>
      <c r="D3" t="s">
        <v>13</v>
      </c>
      <c r="E3">
        <v>627.28</v>
      </c>
      <c r="G3">
        <v>1254.56</v>
      </c>
      <c r="I3">
        <v>1881.84</v>
      </c>
      <c r="J3" t="s">
        <v>7</v>
      </c>
    </row>
    <row r="4" spans="1:10" x14ac:dyDescent="0.25">
      <c r="A4">
        <v>404010369</v>
      </c>
      <c r="B4" t="s">
        <v>15</v>
      </c>
      <c r="C4" t="s">
        <v>14</v>
      </c>
      <c r="D4" t="s">
        <v>10</v>
      </c>
      <c r="F4">
        <v>56.84</v>
      </c>
      <c r="G4">
        <v>511.56000000000006</v>
      </c>
      <c r="I4">
        <v>568.40000000000009</v>
      </c>
      <c r="J4" t="s">
        <v>7</v>
      </c>
    </row>
    <row r="5" spans="1:10" x14ac:dyDescent="0.25">
      <c r="A5">
        <v>418020035</v>
      </c>
      <c r="B5" t="s">
        <v>17</v>
      </c>
      <c r="C5" t="s">
        <v>16</v>
      </c>
      <c r="D5" t="s">
        <v>13</v>
      </c>
      <c r="E5">
        <v>400</v>
      </c>
      <c r="G5">
        <v>1200</v>
      </c>
      <c r="I5">
        <v>1200</v>
      </c>
      <c r="J5" t="s">
        <v>7</v>
      </c>
    </row>
    <row r="6" spans="1:10" x14ac:dyDescent="0.25">
      <c r="A6">
        <v>309070015</v>
      </c>
      <c r="B6" t="s">
        <v>19</v>
      </c>
      <c r="C6" t="s">
        <v>18</v>
      </c>
      <c r="D6" t="s">
        <v>10</v>
      </c>
      <c r="E6">
        <v>300.77999999999997</v>
      </c>
      <c r="G6">
        <v>600</v>
      </c>
      <c r="I6">
        <v>900.78</v>
      </c>
      <c r="J6" t="s">
        <v>7</v>
      </c>
    </row>
    <row r="7" spans="1:10" x14ac:dyDescent="0.25">
      <c r="A7">
        <v>309070023</v>
      </c>
      <c r="B7" t="s">
        <v>20</v>
      </c>
      <c r="C7" t="s">
        <v>18</v>
      </c>
      <c r="D7" t="s">
        <v>10</v>
      </c>
      <c r="E7">
        <v>392.62</v>
      </c>
      <c r="G7">
        <v>600</v>
      </c>
      <c r="I7">
        <v>992.62</v>
      </c>
      <c r="J7" t="s">
        <v>7</v>
      </c>
    </row>
    <row r="8" spans="1:10" x14ac:dyDescent="0.25">
      <c r="A8">
        <v>405050372</v>
      </c>
      <c r="B8" t="s">
        <v>3</v>
      </c>
      <c r="G8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1515-6F34-41FA-9078-59DDE6CB5F81}">
  <dimension ref="A1:J5"/>
  <sheetViews>
    <sheetView workbookViewId="0">
      <selection activeCell="J5" sqref="J5"/>
    </sheetView>
  </sheetViews>
  <sheetFormatPr defaultRowHeight="15" x14ac:dyDescent="0.25"/>
  <cols>
    <col min="1" max="1" width="10.85546875" customWidth="1"/>
  </cols>
  <sheetData>
    <row r="1" spans="1:10" x14ac:dyDescent="0.25">
      <c r="A1" t="s">
        <v>0</v>
      </c>
      <c r="B1" t="s">
        <v>25</v>
      </c>
      <c r="C1" t="s">
        <v>26</v>
      </c>
      <c r="D1" t="s">
        <v>21</v>
      </c>
      <c r="E1" t="s">
        <v>27</v>
      </c>
      <c r="F1" t="s">
        <v>5</v>
      </c>
      <c r="G1" t="s">
        <v>6</v>
      </c>
      <c r="H1" t="s">
        <v>22</v>
      </c>
      <c r="I1" t="s">
        <v>23</v>
      </c>
      <c r="J1" t="s">
        <v>4</v>
      </c>
    </row>
    <row r="2" spans="1:10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19</v>
      </c>
      <c r="G2">
        <v>0</v>
      </c>
      <c r="H2">
        <v>0</v>
      </c>
      <c r="I2">
        <v>0</v>
      </c>
      <c r="J2">
        <v>19</v>
      </c>
    </row>
    <row r="3" spans="1:10" x14ac:dyDescent="0.25">
      <c r="A3" t="s">
        <v>24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</row>
    <row r="4" spans="1:10" x14ac:dyDescent="0.25">
      <c r="A4" t="s">
        <v>2</v>
      </c>
      <c r="B4">
        <v>8</v>
      </c>
      <c r="C4">
        <v>0</v>
      </c>
      <c r="D4">
        <v>6</v>
      </c>
      <c r="E4">
        <v>16</v>
      </c>
      <c r="F4">
        <v>0</v>
      </c>
      <c r="G4">
        <v>18</v>
      </c>
      <c r="H4">
        <v>3</v>
      </c>
      <c r="I4">
        <v>23</v>
      </c>
      <c r="J4">
        <v>74</v>
      </c>
    </row>
    <row r="5" spans="1:10" x14ac:dyDescent="0.25">
      <c r="A5" t="s">
        <v>4</v>
      </c>
      <c r="B5">
        <v>8</v>
      </c>
      <c r="C5">
        <v>1</v>
      </c>
      <c r="D5">
        <v>6</v>
      </c>
      <c r="E5">
        <v>16</v>
      </c>
      <c r="F5">
        <v>19</v>
      </c>
      <c r="G5">
        <v>18</v>
      </c>
      <c r="H5">
        <v>3</v>
      </c>
      <c r="I5">
        <v>23</v>
      </c>
      <c r="J5">
        <v>94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28E4-D89B-4E2E-A5C9-8DE57C42407E}">
  <dimension ref="A1:J5"/>
  <sheetViews>
    <sheetView workbookViewId="0">
      <selection activeCell="J5" sqref="J5"/>
    </sheetView>
  </sheetViews>
  <sheetFormatPr defaultRowHeight="15" x14ac:dyDescent="0.25"/>
  <cols>
    <col min="1" max="1" width="10.7109375" customWidth="1"/>
    <col min="10" max="10" width="13.28515625" bestFit="1" customWidth="1"/>
  </cols>
  <sheetData>
    <row r="1" spans="1:10" x14ac:dyDescent="0.25">
      <c r="A1" t="s">
        <v>0</v>
      </c>
      <c r="B1" t="s">
        <v>25</v>
      </c>
      <c r="C1" t="s">
        <v>26</v>
      </c>
      <c r="D1" t="s">
        <v>21</v>
      </c>
      <c r="E1" t="s">
        <v>27</v>
      </c>
      <c r="F1" t="s">
        <v>5</v>
      </c>
      <c r="G1" t="s">
        <v>6</v>
      </c>
      <c r="H1" t="s">
        <v>22</v>
      </c>
      <c r="I1" t="s">
        <v>23</v>
      </c>
      <c r="J1" t="s">
        <v>4</v>
      </c>
    </row>
    <row r="2" spans="1:10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7251.92</v>
      </c>
      <c r="G2">
        <v>0</v>
      </c>
      <c r="H2">
        <v>0</v>
      </c>
      <c r="I2">
        <v>0</v>
      </c>
      <c r="J2" s="1">
        <v>7251.92</v>
      </c>
    </row>
    <row r="3" spans="1:10" x14ac:dyDescent="0.25">
      <c r="A3" t="s">
        <v>24</v>
      </c>
      <c r="B3">
        <v>0</v>
      </c>
      <c r="C3">
        <v>107.61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1">
        <v>107.61</v>
      </c>
    </row>
    <row r="4" spans="1:10" x14ac:dyDescent="0.25">
      <c r="A4" t="s">
        <v>2</v>
      </c>
      <c r="B4">
        <v>1676.4</v>
      </c>
      <c r="C4">
        <v>0</v>
      </c>
      <c r="D4">
        <v>1257.3</v>
      </c>
      <c r="E4">
        <v>3352.8</v>
      </c>
      <c r="F4">
        <v>0</v>
      </c>
      <c r="G4">
        <v>3771.9</v>
      </c>
      <c r="H4">
        <v>628.65</v>
      </c>
      <c r="I4">
        <v>4819.6499999999996</v>
      </c>
      <c r="J4" s="1">
        <v>15506.7</v>
      </c>
    </row>
    <row r="5" spans="1:10" x14ac:dyDescent="0.25">
      <c r="A5" t="s">
        <v>4</v>
      </c>
      <c r="B5">
        <v>1676.4</v>
      </c>
      <c r="C5">
        <v>107.61</v>
      </c>
      <c r="D5">
        <v>1257.3</v>
      </c>
      <c r="E5">
        <v>3352.8</v>
      </c>
      <c r="F5">
        <v>7251.92</v>
      </c>
      <c r="G5">
        <v>3771.9</v>
      </c>
      <c r="H5">
        <v>628.65</v>
      </c>
      <c r="I5">
        <v>4819.6499999999996</v>
      </c>
      <c r="J5" s="1">
        <v>22866.23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C248-F2CC-4223-BB73-9DD47BA60DE1}">
  <dimension ref="A1:K5"/>
  <sheetViews>
    <sheetView workbookViewId="0">
      <selection activeCell="K5" sqref="K5"/>
    </sheetView>
  </sheetViews>
  <sheetFormatPr defaultRowHeight="15" x14ac:dyDescent="0.25"/>
  <cols>
    <col min="1" max="1" width="10" bestFit="1" customWidth="1"/>
    <col min="2" max="2" width="10.7109375" customWidth="1"/>
    <col min="3" max="3" width="13.28515625" bestFit="1" customWidth="1"/>
    <col min="4" max="5" width="12.28515625" bestFit="1" customWidth="1"/>
    <col min="6" max="6" width="13.42578125" bestFit="1" customWidth="1"/>
    <col min="7" max="7" width="12.28515625" bestFit="1" customWidth="1"/>
    <col min="8" max="9" width="13.42578125" bestFit="1" customWidth="1"/>
    <col min="10" max="10" width="13.28515625" bestFit="1" customWidth="1"/>
    <col min="11" max="11" width="14.28515625" bestFit="1" customWidth="1"/>
  </cols>
  <sheetData>
    <row r="1" spans="1:11" x14ac:dyDescent="0.25">
      <c r="B1" t="s">
        <v>0</v>
      </c>
      <c r="C1" t="s">
        <v>25</v>
      </c>
      <c r="D1" t="s">
        <v>26</v>
      </c>
      <c r="E1" t="s">
        <v>21</v>
      </c>
      <c r="F1" t="s">
        <v>27</v>
      </c>
      <c r="G1" t="s">
        <v>5</v>
      </c>
      <c r="H1" t="s">
        <v>6</v>
      </c>
      <c r="I1" t="s">
        <v>22</v>
      </c>
      <c r="J1" t="s">
        <v>23</v>
      </c>
      <c r="K1" t="s">
        <v>4</v>
      </c>
    </row>
    <row r="2" spans="1:11" x14ac:dyDescent="0.25">
      <c r="A2">
        <f>LEFT(B2,10)*1</f>
        <v>405010184</v>
      </c>
      <c r="B2" t="s">
        <v>1</v>
      </c>
      <c r="C2" s="1">
        <f>VLOOKUP($A2,DLIB,7,0)*(Físico!B2)</f>
        <v>0</v>
      </c>
      <c r="D2" s="1">
        <f>VLOOKUP($A2,DLIB,7,0)*(Físico!C2)</f>
        <v>0</v>
      </c>
      <c r="E2" s="1">
        <f>VLOOKUP($A2,DLIB,7,0)*(Físico!D2)</f>
        <v>0</v>
      </c>
      <c r="F2" s="1">
        <f>VLOOKUP($A2,DLIB,7,0)*(Físico!E2)</f>
        <v>0</v>
      </c>
      <c r="G2" s="1">
        <f>VLOOKUP($A2,DLIB,7,0)*(Físico!F2)</f>
        <v>5438.94</v>
      </c>
      <c r="H2" s="1">
        <f>VLOOKUP($A2,DLIB,7,0)*(Físico!G2)</f>
        <v>0</v>
      </c>
      <c r="I2" s="1">
        <f>VLOOKUP($A2,DLIB,7,0)*(Físico!H2)</f>
        <v>0</v>
      </c>
      <c r="J2" s="1">
        <f>VLOOKUP($A2,DLIB,7,0)*(Físico!I2)</f>
        <v>0</v>
      </c>
      <c r="K2" s="1">
        <f>SUM(C2:J2)</f>
        <v>5438.94</v>
      </c>
    </row>
    <row r="3" spans="1:11" x14ac:dyDescent="0.25">
      <c r="A3">
        <f t="shared" ref="A3:A4" si="0">LEFT(B3,10)*1</f>
        <v>405030045</v>
      </c>
      <c r="B3" t="s">
        <v>24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f>SUM(C3:J3)</f>
        <v>0</v>
      </c>
    </row>
    <row r="4" spans="1:11" x14ac:dyDescent="0.25">
      <c r="A4">
        <f t="shared" si="0"/>
        <v>405050364</v>
      </c>
      <c r="B4" t="s">
        <v>2</v>
      </c>
      <c r="C4" s="1">
        <f>VLOOKUP($A4,DLIB,7,0)*(Físico!B4)</f>
        <v>5029.2000000000007</v>
      </c>
      <c r="D4" s="1">
        <f>VLOOKUP($A4,DLIB,7,0)*(Físico!C4)</f>
        <v>0</v>
      </c>
      <c r="E4" s="1">
        <f>VLOOKUP($A4,DLIB,7,0)*(Físico!D4)</f>
        <v>3771.9000000000005</v>
      </c>
      <c r="F4" s="1">
        <f>VLOOKUP($A4,DLIB,7,0)*(Físico!E4)</f>
        <v>10058.400000000001</v>
      </c>
      <c r="G4" s="1">
        <f>VLOOKUP($A4,DLIB,7,0)*(Físico!F4)</f>
        <v>0</v>
      </c>
      <c r="H4" s="1">
        <f>VLOOKUP($A4,DLIB,7,0)*(Físico!G4)</f>
        <v>11315.7</v>
      </c>
      <c r="I4" s="1">
        <f>VLOOKUP($A4,DLIB,7,0)*(Físico!H4)</f>
        <v>1885.9500000000003</v>
      </c>
      <c r="J4" s="1">
        <f>VLOOKUP($A4,DLIB,7,0)*(Físico!I4)</f>
        <v>14458.950000000003</v>
      </c>
      <c r="K4" s="1">
        <f>SUM(C4:J4)</f>
        <v>46520.100000000006</v>
      </c>
    </row>
    <row r="5" spans="1:11" x14ac:dyDescent="0.25">
      <c r="B5" t="s">
        <v>4</v>
      </c>
      <c r="C5" s="1">
        <f>SUM(C2:C4)</f>
        <v>5029.2000000000007</v>
      </c>
      <c r="D5" s="1">
        <f t="shared" ref="D5:K5" si="1">SUM(D2:D4)</f>
        <v>0</v>
      </c>
      <c r="E5" s="1">
        <f t="shared" si="1"/>
        <v>3771.9000000000005</v>
      </c>
      <c r="F5" s="1">
        <f t="shared" si="1"/>
        <v>10058.400000000001</v>
      </c>
      <c r="G5" s="1">
        <f t="shared" si="1"/>
        <v>5438.94</v>
      </c>
      <c r="H5" s="1">
        <f t="shared" si="1"/>
        <v>11315.7</v>
      </c>
      <c r="I5" s="1">
        <f t="shared" si="1"/>
        <v>1885.9500000000003</v>
      </c>
      <c r="J5" s="1">
        <f t="shared" si="1"/>
        <v>14458.950000000003</v>
      </c>
      <c r="K5" s="1">
        <f t="shared" si="1"/>
        <v>51959.040000000008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AAEA-34C0-41E5-80F7-AEB67BC10E13}">
  <dimension ref="A1:J5"/>
  <sheetViews>
    <sheetView tabSelected="1" workbookViewId="0">
      <selection activeCell="J5" sqref="J5"/>
    </sheetView>
  </sheetViews>
  <sheetFormatPr defaultRowHeight="15" x14ac:dyDescent="0.25"/>
  <cols>
    <col min="2" max="9" width="13.85546875" customWidth="1"/>
    <col min="10" max="10" width="13.28515625" bestFit="1" customWidth="1"/>
  </cols>
  <sheetData>
    <row r="1" spans="1:10" x14ac:dyDescent="0.25">
      <c r="A1" t="s">
        <v>0</v>
      </c>
      <c r="B1" t="s">
        <v>25</v>
      </c>
      <c r="C1" t="s">
        <v>26</v>
      </c>
      <c r="D1" t="s">
        <v>21</v>
      </c>
      <c r="E1" t="s">
        <v>27</v>
      </c>
      <c r="F1" t="s">
        <v>5</v>
      </c>
      <c r="G1" t="s">
        <v>6</v>
      </c>
      <c r="H1" t="s">
        <v>22</v>
      </c>
      <c r="I1" t="s">
        <v>23</v>
      </c>
      <c r="J1" t="s">
        <v>4</v>
      </c>
    </row>
    <row r="2" spans="1:10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12690.86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SUM(B2:I2)</f>
        <v>12690.86</v>
      </c>
    </row>
    <row r="3" spans="1:10" x14ac:dyDescent="0.25">
      <c r="A3" t="s">
        <v>24</v>
      </c>
      <c r="B3" s="2">
        <f>Financeiro!B3+Complemento!C3</f>
        <v>0</v>
      </c>
      <c r="C3" s="2">
        <f>Financeiro!C3+Complemento!D3</f>
        <v>107.61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 t="shared" ref="J3:J4" si="0">SUM(B3:I3)</f>
        <v>107.61</v>
      </c>
    </row>
    <row r="4" spans="1:10" x14ac:dyDescent="0.25">
      <c r="A4" t="s">
        <v>2</v>
      </c>
      <c r="B4" s="2">
        <f>Financeiro!B4+Complemento!C4</f>
        <v>6705.6</v>
      </c>
      <c r="C4" s="2">
        <f>Financeiro!C4+Complemento!D4</f>
        <v>0</v>
      </c>
      <c r="D4" s="2">
        <f>Financeiro!D4+Complemento!E4</f>
        <v>5029.2000000000007</v>
      </c>
      <c r="E4" s="2">
        <f>Financeiro!E4+Complemento!F4</f>
        <v>13411.2</v>
      </c>
      <c r="F4" s="2">
        <f>Financeiro!F4+Complemento!G4</f>
        <v>0</v>
      </c>
      <c r="G4" s="2">
        <f>Financeiro!G4+Complemento!H4</f>
        <v>15087.6</v>
      </c>
      <c r="H4" s="2">
        <f>Financeiro!H4+Complemento!I4</f>
        <v>2514.6000000000004</v>
      </c>
      <c r="I4" s="2">
        <f>Financeiro!I4+Complemento!J4</f>
        <v>19278.600000000002</v>
      </c>
      <c r="J4" s="2">
        <f t="shared" si="0"/>
        <v>62026.8</v>
      </c>
    </row>
    <row r="5" spans="1:10" x14ac:dyDescent="0.25">
      <c r="A5" t="s">
        <v>4</v>
      </c>
      <c r="B5" s="2">
        <f>Financeiro!B5+Complemento!C5</f>
        <v>6705.6</v>
      </c>
      <c r="C5" s="2">
        <f>Financeiro!C5+Complemento!D5</f>
        <v>107.61</v>
      </c>
      <c r="D5" s="2">
        <f>Financeiro!D5+Complemento!E5</f>
        <v>5029.2000000000007</v>
      </c>
      <c r="E5" s="2">
        <f>Financeiro!E5+Complemento!F5</f>
        <v>13411.2</v>
      </c>
      <c r="F5" s="2">
        <f>Financeiro!F5+Complemento!G5</f>
        <v>12690.86</v>
      </c>
      <c r="G5" s="2">
        <f>Financeiro!G5+Complemento!H5</f>
        <v>15087.6</v>
      </c>
      <c r="H5" s="2">
        <f>Financeiro!H5+Complemento!I5</f>
        <v>2514.6000000000004</v>
      </c>
      <c r="I5" s="2">
        <f>Financeiro!I5+Complemento!J5</f>
        <v>19278.600000000002</v>
      </c>
      <c r="J5" s="2">
        <f>SUM(J2:J4)</f>
        <v>74825.27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2024-05-14T19:57:03Z</dcterms:created>
  <dcterms:modified xsi:type="dcterms:W3CDTF">2024-08-01T20:30:31Z</dcterms:modified>
</cp:coreProperties>
</file>