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Março\Detalhado\Ambulatorial\"/>
    </mc:Choice>
  </mc:AlternateContent>
  <xr:revisionPtr revIDLastSave="0" documentId="13_ncr:1_{789F787F-5B79-4E47-9F05-95A872FC9804}" xr6:coauthVersionLast="47" xr6:coauthVersionMax="47" xr10:uidLastSave="{00000000-0000-0000-0000-000000000000}"/>
  <bookViews>
    <workbookView xWindow="-120" yWindow="-120" windowWidth="29040" windowHeight="15840" firstSheet="2" activeTab="5" xr2:uid="{831F7F2E-7C60-4994-B724-1222A50F176E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definedNames>
    <definedName name="delib30">Delib!$A$1:$B$27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6" l="1"/>
  <c r="C23" i="6"/>
  <c r="D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AC23" i="6"/>
  <c r="AD23" i="6"/>
  <c r="AE23" i="6"/>
  <c r="AF23" i="6"/>
  <c r="AG23" i="6"/>
  <c r="AH23" i="6"/>
  <c r="AI23" i="6"/>
  <c r="AI3" i="6"/>
  <c r="AI4" i="6"/>
  <c r="AI5" i="6"/>
  <c r="AI6" i="6"/>
  <c r="AI7" i="6"/>
  <c r="AI8" i="6"/>
  <c r="AI9" i="6"/>
  <c r="AI10" i="6"/>
  <c r="AI11" i="6"/>
  <c r="AI12" i="6"/>
  <c r="AI13" i="6"/>
  <c r="AI14" i="6"/>
  <c r="AI15" i="6"/>
  <c r="AI16" i="6"/>
  <c r="AI17" i="6"/>
  <c r="AI18" i="6"/>
  <c r="AI19" i="6"/>
  <c r="AI20" i="6"/>
  <c r="AI21" i="6"/>
  <c r="AI22" i="6"/>
  <c r="AI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B20" i="6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B2" i="6"/>
  <c r="AJ3" i="5"/>
  <c r="AJ4" i="5"/>
  <c r="AJ5" i="5"/>
  <c r="AJ6" i="5"/>
  <c r="AJ7" i="5"/>
  <c r="AJ8" i="5"/>
  <c r="AJ9" i="5"/>
  <c r="AJ10" i="5"/>
  <c r="AJ11" i="5"/>
  <c r="AJ12" i="5"/>
  <c r="AJ13" i="5"/>
  <c r="AJ14" i="5"/>
  <c r="AJ15" i="5"/>
  <c r="AJ16" i="5"/>
  <c r="AJ17" i="5"/>
  <c r="AJ18" i="5"/>
  <c r="AJ19" i="5"/>
  <c r="AJ20" i="5"/>
  <c r="AJ21" i="5"/>
  <c r="AJ22" i="5"/>
  <c r="AJ2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C2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" i="5"/>
  <c r="AJ23" i="5" l="1"/>
</calcChain>
</file>

<file path=xl/sharedStrings.xml><?xml version="1.0" encoding="utf-8"?>
<sst xmlns="http://schemas.openxmlformats.org/spreadsheetml/2006/main" count="267" uniqueCount="60">
  <si>
    <t>Estabelecimentos CNES-SC</t>
  </si>
  <si>
    <t>Freqüência</t>
  </si>
  <si>
    <t>Valor Aprovado</t>
  </si>
  <si>
    <t>2303167 HOSPITAL SANTO ANTONIO DE ITAPEMA</t>
  </si>
  <si>
    <t>2303892 HOSPITAL SAO FRANCISCO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</si>
  <si>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</si>
  <si>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</si>
  <si>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</si>
  <si>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</si>
  <si>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2521296 HOSPITAL BETHESDA</t>
  </si>
  <si>
    <t>2521695 HOSPITAL RIO NEGRINHO</t>
  </si>
  <si>
    <t>2521873 HOSPITAL BEATRIZ RAMOS</t>
  </si>
  <si>
    <t>2522209 HOSPITAL MISERICORDIA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</si>
  <si>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</si>
  <si>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</si>
  <si>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</si>
  <si>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</si>
  <si>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</si>
  <si>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2884402 INSTITUTO WSC DE OFTALMOLOGIA</t>
  </si>
  <si>
    <t>3123251 HOSPITAL DE OLHOS DE BLUMENAU</t>
  </si>
  <si>
    <t>3180948 CLINICA DE OLHOS DR ROBERTO VON HERTWIG</t>
  </si>
  <si>
    <t>3181308 BOTELHO HOSPITAL DIA DA VISAO</t>
  </si>
  <si>
    <t>3590909 HOSPITAL DA VISAO</t>
  </si>
  <si>
    <t>4514882 HOSPITAL DOS OLHOS LIONS DE SANTA CATARINA</t>
  </si>
  <si>
    <t>4564812 MULTI HOSPITAL</t>
  </si>
  <si>
    <t>4575407 COB CENTRO OFTALMOLOGICO DE BLUMENAU</t>
  </si>
  <si>
    <t>5164222 NIEDERAUER CLINICA DE OLHOS HOSPITAL DIA LTDA</t>
  </si>
  <si>
    <t>5458471 INSTITUTO DE OLHOS ALTO VALE</t>
  </si>
  <si>
    <t>6567274 CLINICA DE OLHOS ANTONELLI</t>
  </si>
  <si>
    <t>7486596 HOSPITAL REGIONAL DE BIGUACU HELMUTH NASS</t>
  </si>
  <si>
    <t>7728557 BOJ FILIAL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</si>
  <si>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</si>
  <si>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</si>
  <si>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</si>
  <si>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</si>
  <si>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9819371 CLINICA MEDICA CORAL</t>
  </si>
  <si>
    <t>Total</t>
  </si>
  <si>
    <t>0405010010 CORRECAO CIRURGICA DE ENTROPIO E ECTROPIO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</si>
  <si>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</si>
  <si>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</si>
  <si>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</si>
  <si>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</si>
  <si>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0405030045 FOTOCOAGULACAO A LASER</t>
  </si>
  <si>
    <t>0405030134 VITRECTOMIA ANTERIOR</t>
  </si>
  <si>
    <t>0405030193 PAN-FOTOCOAGULACAO DE RETINA A LASER</t>
  </si>
  <si>
    <t>0405040105 EXPLANTE DE LENTE INTRA OCULAR</t>
  </si>
  <si>
    <t>0405040202 TRATAMENTO DE PTOSE PALPEBRAL</t>
  </si>
  <si>
    <t>0405050020 CAPSULOTOMIA A YAG LASER</t>
  </si>
  <si>
    <t>0405050046 CICLOCRIOCOAGULACAO / DIATERMIA</t>
  </si>
  <si>
    <t>0405050100 FACECTOMIA S/ IMPLANTE DE LENTE INTRA-OCULAR</t>
  </si>
  <si>
    <t>0405050127 FOTOTRABECULOPLASTIA A LASER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</si>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</sst>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DAF91-0FE2-49FA-8EBB-2A650E24012D}">
  <dimension ref="A1:B27"/>
  <sheetViews>
    <sheetView workbookViewId="0">
      <selection sqref="A1:B27"/>
    </sheetView>
  </sheetViews>
  <sheetFormatPr defaultRowHeight="15" x14ac:dyDescent="0.25"/>
  <cols>
    <col min="1" max="1" width="12" bestFit="1" customWidth="1"/>
    <col min="2" max="2" width="13.85546875" bestFit="1" customWidth="1"/>
  </cols>
  <sheetData>
    <row r="1" spans="1:2" x14ac:dyDescent="0.25">
      <c r="A1" t="s">
        <v>58</v>
      </c>
      <c r="B1" t="s">
        <v>59</v>
      </c>
    </row>
    <row r="2" spans="1:2" x14ac:dyDescent="0.25">
      <c r="A2">
        <v>405010010</v>
      </c>
      <c r="B2" s="1">
        <v>407.48</v>
      </c>
    </row>
    <row r="3" spans="1:2" x14ac:dyDescent="0.25">
      <c r="A3">
        <v>405010028</v>
      </c>
      <c r="B3" s="1">
        <v>278.89999999999998</v>
      </c>
    </row>
    <row r="4" spans="1:2" x14ac:dyDescent="0.25">
      <c r="A4">
        <v>405010079</v>
      </c>
      <c r="B4" s="1">
        <v>393.75</v>
      </c>
    </row>
    <row r="5" spans="1:2" x14ac:dyDescent="0.25">
      <c r="A5">
        <v>405010117</v>
      </c>
      <c r="B5" s="1">
        <v>689.66</v>
      </c>
    </row>
    <row r="6" spans="1:2" x14ac:dyDescent="0.25">
      <c r="A6">
        <v>405010125</v>
      </c>
      <c r="B6" s="1">
        <v>622.08000000000004</v>
      </c>
    </row>
    <row r="7" spans="1:2" x14ac:dyDescent="0.25">
      <c r="A7">
        <v>405020015</v>
      </c>
      <c r="B7" s="1">
        <v>1661.76</v>
      </c>
    </row>
    <row r="8" spans="1:2" x14ac:dyDescent="0.25">
      <c r="A8">
        <v>405030045</v>
      </c>
      <c r="B8" s="1">
        <v>538.04999999999995</v>
      </c>
    </row>
    <row r="9" spans="1:2" x14ac:dyDescent="0.25">
      <c r="A9">
        <v>405030070</v>
      </c>
      <c r="B9" s="1">
        <v>1074.8599999999999</v>
      </c>
    </row>
    <row r="10" spans="1:2" x14ac:dyDescent="0.25">
      <c r="A10">
        <v>405030134</v>
      </c>
      <c r="B10" s="1">
        <v>381.08</v>
      </c>
    </row>
    <row r="11" spans="1:2" x14ac:dyDescent="0.25">
      <c r="A11">
        <v>405030193</v>
      </c>
      <c r="B11" s="1">
        <v>430.46</v>
      </c>
    </row>
    <row r="12" spans="1:2" x14ac:dyDescent="0.25">
      <c r="A12">
        <v>405040016</v>
      </c>
      <c r="B12" s="1">
        <v>564.17999999999995</v>
      </c>
    </row>
    <row r="13" spans="1:2" x14ac:dyDescent="0.25">
      <c r="A13">
        <v>405040105</v>
      </c>
      <c r="B13" s="1">
        <v>846.19</v>
      </c>
    </row>
    <row r="14" spans="1:2" x14ac:dyDescent="0.25">
      <c r="A14">
        <v>405050011</v>
      </c>
      <c r="B14" s="1">
        <v>499.7</v>
      </c>
    </row>
    <row r="15" spans="1:2" x14ac:dyDescent="0.25">
      <c r="A15">
        <v>405050020</v>
      </c>
      <c r="B15" s="1">
        <v>451.08</v>
      </c>
    </row>
    <row r="16" spans="1:2" x14ac:dyDescent="0.25">
      <c r="A16">
        <v>405050097</v>
      </c>
      <c r="B16" s="1">
        <v>531.6</v>
      </c>
    </row>
    <row r="17" spans="1:2" x14ac:dyDescent="0.25">
      <c r="A17">
        <v>405050100</v>
      </c>
      <c r="B17" s="1">
        <v>483.6</v>
      </c>
    </row>
    <row r="18" spans="1:2" x14ac:dyDescent="0.25">
      <c r="A18">
        <v>405050119</v>
      </c>
      <c r="B18" s="1">
        <v>450</v>
      </c>
    </row>
    <row r="19" spans="1:2" x14ac:dyDescent="0.25">
      <c r="A19">
        <v>405050127</v>
      </c>
      <c r="B19" s="1">
        <v>405</v>
      </c>
    </row>
    <row r="20" spans="1:2" x14ac:dyDescent="0.25">
      <c r="A20">
        <v>405050143</v>
      </c>
      <c r="B20" s="1">
        <v>1083.55</v>
      </c>
    </row>
    <row r="21" spans="1:2" x14ac:dyDescent="0.25">
      <c r="A21">
        <v>405050151</v>
      </c>
      <c r="B21" s="1">
        <v>1112.83</v>
      </c>
    </row>
    <row r="22" spans="1:2" x14ac:dyDescent="0.25">
      <c r="A22">
        <v>405050194</v>
      </c>
      <c r="B22" s="1">
        <v>405</v>
      </c>
    </row>
    <row r="23" spans="1:2" x14ac:dyDescent="0.25">
      <c r="A23">
        <v>405050216</v>
      </c>
      <c r="B23" s="1">
        <v>516.80999999999995</v>
      </c>
    </row>
    <row r="24" spans="1:2" x14ac:dyDescent="0.25">
      <c r="A24">
        <v>405050224</v>
      </c>
      <c r="B24" s="1">
        <v>872.88</v>
      </c>
    </row>
    <row r="25" spans="1:2" x14ac:dyDescent="0.25">
      <c r="A25">
        <v>405050321</v>
      </c>
      <c r="B25" s="1">
        <v>898.35</v>
      </c>
    </row>
    <row r="26" spans="1:2" x14ac:dyDescent="0.25">
      <c r="A26">
        <v>405050372</v>
      </c>
      <c r="B26" s="1">
        <v>450</v>
      </c>
    </row>
    <row r="27" spans="1:2" x14ac:dyDescent="0.25">
      <c r="A27">
        <v>409050083</v>
      </c>
      <c r="B27" s="1">
        <v>657.36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FA4A5-EA8F-4AA5-ABC8-509A654CA242}">
  <dimension ref="A1:C35"/>
  <sheetViews>
    <sheetView topLeftCell="A10" workbookViewId="0">
      <selection activeCell="C35" sqref="C35"/>
    </sheetView>
  </sheetViews>
  <sheetFormatPr defaultRowHeight="15" x14ac:dyDescent="0.25"/>
  <cols>
    <col min="3" max="3" width="15.85546875" style="1" bestFit="1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3</v>
      </c>
      <c r="B2">
        <v>199</v>
      </c>
      <c r="C2" s="1">
        <v>153548.4</v>
      </c>
    </row>
    <row r="3" spans="1:3" x14ac:dyDescent="0.25">
      <c r="A3" t="s">
        <v>4</v>
      </c>
      <c r="B3">
        <v>17</v>
      </c>
      <c r="C3" s="1">
        <v>13448.99</v>
      </c>
    </row>
    <row r="4" spans="1:3" x14ac:dyDescent="0.25">
      <c r="A4" t="s">
        <v>5</v>
      </c>
      <c r="B4">
        <v>9</v>
      </c>
      <c r="C4" s="1">
        <v>3944.16</v>
      </c>
    </row>
    <row r="5" spans="1:3" x14ac:dyDescent="0.25">
      <c r="A5" t="s">
        <v>6</v>
      </c>
      <c r="B5">
        <v>2</v>
      </c>
      <c r="C5" s="1">
        <v>990.72</v>
      </c>
    </row>
    <row r="6" spans="1:3" x14ac:dyDescent="0.25">
      <c r="A6" t="s">
        <v>7</v>
      </c>
      <c r="B6">
        <v>258</v>
      </c>
      <c r="C6" s="1">
        <v>157566.51</v>
      </c>
    </row>
    <row r="7" spans="1:3" x14ac:dyDescent="0.25">
      <c r="A7" t="s">
        <v>8</v>
      </c>
      <c r="B7">
        <v>88</v>
      </c>
      <c r="C7" s="1">
        <v>67900.800000000003</v>
      </c>
    </row>
    <row r="8" spans="1:3" x14ac:dyDescent="0.25">
      <c r="A8" t="s">
        <v>9</v>
      </c>
      <c r="B8">
        <v>115</v>
      </c>
      <c r="C8" s="1">
        <v>80446.8</v>
      </c>
    </row>
    <row r="9" spans="1:3" x14ac:dyDescent="0.25">
      <c r="A9" t="s">
        <v>10</v>
      </c>
      <c r="B9">
        <v>5</v>
      </c>
      <c r="C9" s="1">
        <v>1095.5999999999999</v>
      </c>
    </row>
    <row r="10" spans="1:3" x14ac:dyDescent="0.25">
      <c r="A10" t="s">
        <v>11</v>
      </c>
      <c r="B10">
        <v>94</v>
      </c>
      <c r="C10" s="1">
        <v>72530.399999999994</v>
      </c>
    </row>
    <row r="11" spans="1:3" x14ac:dyDescent="0.25">
      <c r="A11" t="s">
        <v>12</v>
      </c>
      <c r="B11">
        <v>140</v>
      </c>
      <c r="C11" s="1">
        <v>113459.68</v>
      </c>
    </row>
    <row r="12" spans="1:3" x14ac:dyDescent="0.25">
      <c r="A12" t="s">
        <v>13</v>
      </c>
      <c r="B12">
        <v>206</v>
      </c>
      <c r="C12" s="1">
        <v>132819.07</v>
      </c>
    </row>
    <row r="13" spans="1:3" x14ac:dyDescent="0.25">
      <c r="A13" t="s">
        <v>14</v>
      </c>
      <c r="B13">
        <v>19</v>
      </c>
      <c r="C13" s="1">
        <v>13342.74</v>
      </c>
    </row>
    <row r="14" spans="1:3" x14ac:dyDescent="0.25">
      <c r="A14" t="s">
        <v>15</v>
      </c>
      <c r="B14">
        <v>8</v>
      </c>
      <c r="C14" s="1">
        <v>3505.92</v>
      </c>
    </row>
    <row r="15" spans="1:3" x14ac:dyDescent="0.25">
      <c r="A15" t="s">
        <v>16</v>
      </c>
      <c r="B15">
        <v>25</v>
      </c>
      <c r="C15" s="1">
        <v>16354.16</v>
      </c>
    </row>
    <row r="16" spans="1:3" x14ac:dyDescent="0.25">
      <c r="A16" t="s">
        <v>17</v>
      </c>
      <c r="B16">
        <v>83</v>
      </c>
      <c r="C16" s="1">
        <v>61386.84</v>
      </c>
    </row>
    <row r="17" spans="1:3" x14ac:dyDescent="0.25">
      <c r="A17" t="s">
        <v>18</v>
      </c>
      <c r="B17">
        <v>24</v>
      </c>
      <c r="C17" s="1">
        <v>15369.25</v>
      </c>
    </row>
    <row r="18" spans="1:3" x14ac:dyDescent="0.25">
      <c r="A18" t="s">
        <v>19</v>
      </c>
      <c r="B18">
        <v>94</v>
      </c>
      <c r="C18" s="1">
        <v>53541.42</v>
      </c>
    </row>
    <row r="19" spans="1:3" x14ac:dyDescent="0.25">
      <c r="A19" t="s">
        <v>20</v>
      </c>
      <c r="B19">
        <v>25</v>
      </c>
      <c r="C19" s="1">
        <v>3256.23</v>
      </c>
    </row>
    <row r="20" spans="1:3" x14ac:dyDescent="0.25">
      <c r="A20" t="s">
        <v>21</v>
      </c>
      <c r="B20">
        <v>7</v>
      </c>
      <c r="C20" s="1">
        <v>789.39</v>
      </c>
    </row>
    <row r="21" spans="1:3" x14ac:dyDescent="0.25">
      <c r="A21" t="s">
        <v>22</v>
      </c>
      <c r="B21">
        <v>47</v>
      </c>
      <c r="C21" s="1">
        <v>5326.63</v>
      </c>
    </row>
    <row r="22" spans="1:3" x14ac:dyDescent="0.25">
      <c r="A22" t="s">
        <v>23</v>
      </c>
      <c r="B22">
        <v>557</v>
      </c>
      <c r="C22" s="1">
        <v>396310.96</v>
      </c>
    </row>
    <row r="23" spans="1:3" x14ac:dyDescent="0.25">
      <c r="A23" t="s">
        <v>24</v>
      </c>
      <c r="B23">
        <v>460</v>
      </c>
      <c r="C23" s="1">
        <v>228658.58</v>
      </c>
    </row>
    <row r="24" spans="1:3" x14ac:dyDescent="0.25">
      <c r="A24" t="s">
        <v>25</v>
      </c>
      <c r="B24">
        <v>68</v>
      </c>
      <c r="C24" s="1">
        <v>7668.36</v>
      </c>
    </row>
    <row r="25" spans="1:3" x14ac:dyDescent="0.25">
      <c r="A25" t="s">
        <v>26</v>
      </c>
      <c r="B25">
        <v>48</v>
      </c>
      <c r="C25" s="1">
        <v>23860.2</v>
      </c>
    </row>
    <row r="26" spans="1:3" x14ac:dyDescent="0.25">
      <c r="A26" t="s">
        <v>27</v>
      </c>
      <c r="B26">
        <v>11</v>
      </c>
      <c r="C26" s="1">
        <v>5852.28</v>
      </c>
    </row>
    <row r="27" spans="1:3" x14ac:dyDescent="0.25">
      <c r="A27" t="s">
        <v>28</v>
      </c>
      <c r="B27">
        <v>11</v>
      </c>
      <c r="C27" s="1">
        <v>6511.11</v>
      </c>
    </row>
    <row r="28" spans="1:3" x14ac:dyDescent="0.25">
      <c r="A28" t="s">
        <v>29</v>
      </c>
      <c r="B28">
        <v>17</v>
      </c>
      <c r="C28" s="1">
        <v>13117.2</v>
      </c>
    </row>
    <row r="29" spans="1:3" x14ac:dyDescent="0.25">
      <c r="A29" t="s">
        <v>30</v>
      </c>
      <c r="B29">
        <v>297</v>
      </c>
      <c r="C29" s="1">
        <v>161579.01999999999</v>
      </c>
    </row>
    <row r="30" spans="1:3" x14ac:dyDescent="0.25">
      <c r="A30" t="s">
        <v>31</v>
      </c>
      <c r="B30">
        <v>290</v>
      </c>
      <c r="C30" s="1">
        <v>138003.18</v>
      </c>
    </row>
    <row r="31" spans="1:3" x14ac:dyDescent="0.25">
      <c r="A31" t="s">
        <v>32</v>
      </c>
      <c r="B31">
        <v>181</v>
      </c>
      <c r="C31" s="1">
        <v>117918.21</v>
      </c>
    </row>
    <row r="32" spans="1:3" x14ac:dyDescent="0.25">
      <c r="A32" t="s">
        <v>33</v>
      </c>
      <c r="B32">
        <v>7</v>
      </c>
      <c r="C32" s="1">
        <v>3948</v>
      </c>
    </row>
    <row r="33" spans="1:3" x14ac:dyDescent="0.25">
      <c r="A33" t="s">
        <v>34</v>
      </c>
      <c r="B33">
        <v>96</v>
      </c>
      <c r="C33" s="1">
        <v>25420.91</v>
      </c>
    </row>
    <row r="34" spans="1:3" x14ac:dyDescent="0.25">
      <c r="A34" t="s">
        <v>35</v>
      </c>
      <c r="B34">
        <v>58</v>
      </c>
      <c r="C34" s="1">
        <v>20776.97</v>
      </c>
    </row>
    <row r="35" spans="1:3" x14ac:dyDescent="0.25">
      <c r="A35" t="s">
        <v>36</v>
      </c>
      <c r="B35">
        <v>3566</v>
      </c>
      <c r="C35" s="1">
        <v>2120248.69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7F76D-C4F3-4197-8E25-2EA2DBB9D5A9}">
  <dimension ref="A1:AI23"/>
  <sheetViews>
    <sheetView workbookViewId="0">
      <selection sqref="A1:AI23"/>
    </sheetView>
  </sheetViews>
  <sheetFormatPr defaultRowHeight="15" x14ac:dyDescent="0.25"/>
  <sheetData>
    <row r="1" spans="1:35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</row>
    <row r="2" spans="1:35" x14ac:dyDescent="0.25">
      <c r="A2" t="s">
        <v>37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2</v>
      </c>
      <c r="L2">
        <v>0</v>
      </c>
      <c r="M2">
        <v>0</v>
      </c>
      <c r="N2">
        <v>0</v>
      </c>
      <c r="O2">
        <v>0</v>
      </c>
      <c r="P2">
        <v>0</v>
      </c>
      <c r="Q2">
        <v>1</v>
      </c>
      <c r="R2">
        <v>4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7</v>
      </c>
    </row>
    <row r="3" spans="1:35" x14ac:dyDescent="0.25">
      <c r="A3" t="s">
        <v>38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10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1</v>
      </c>
      <c r="AH3">
        <v>0</v>
      </c>
      <c r="AI3">
        <v>12</v>
      </c>
    </row>
    <row r="4" spans="1:35" x14ac:dyDescent="0.25">
      <c r="A4" t="s">
        <v>39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6</v>
      </c>
      <c r="M4">
        <v>0</v>
      </c>
      <c r="N4">
        <v>0</v>
      </c>
      <c r="O4">
        <v>0</v>
      </c>
      <c r="P4">
        <v>0</v>
      </c>
      <c r="Q4">
        <v>0</v>
      </c>
      <c r="R4">
        <v>2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8</v>
      </c>
    </row>
    <row r="5" spans="1:35" x14ac:dyDescent="0.25">
      <c r="A5" t="s">
        <v>40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14</v>
      </c>
      <c r="M5">
        <v>0</v>
      </c>
      <c r="N5">
        <v>0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15</v>
      </c>
    </row>
    <row r="6" spans="1:35" x14ac:dyDescent="0.25">
      <c r="A6" t="s">
        <v>41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1</v>
      </c>
    </row>
    <row r="7" spans="1:35" x14ac:dyDescent="0.25">
      <c r="A7" t="s">
        <v>42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4</v>
      </c>
      <c r="Q7">
        <v>0</v>
      </c>
      <c r="R7">
        <v>7</v>
      </c>
      <c r="S7">
        <v>2</v>
      </c>
      <c r="T7">
        <v>0</v>
      </c>
      <c r="U7">
        <v>41</v>
      </c>
      <c r="V7">
        <v>0</v>
      </c>
      <c r="W7">
        <v>5</v>
      </c>
      <c r="X7">
        <v>0</v>
      </c>
      <c r="Y7">
        <v>0</v>
      </c>
      <c r="Z7">
        <v>0</v>
      </c>
      <c r="AA7">
        <v>0</v>
      </c>
      <c r="AB7">
        <v>0</v>
      </c>
      <c r="AC7">
        <v>2</v>
      </c>
      <c r="AD7">
        <v>0</v>
      </c>
      <c r="AE7">
        <v>0</v>
      </c>
      <c r="AF7">
        <v>0</v>
      </c>
      <c r="AG7">
        <v>0</v>
      </c>
      <c r="AH7">
        <v>0</v>
      </c>
      <c r="AI7">
        <v>61</v>
      </c>
    </row>
    <row r="8" spans="1:35" x14ac:dyDescent="0.25">
      <c r="A8" t="s">
        <v>43</v>
      </c>
      <c r="B8">
        <v>0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15</v>
      </c>
      <c r="M8">
        <v>0</v>
      </c>
      <c r="N8">
        <v>0</v>
      </c>
      <c r="O8">
        <v>0</v>
      </c>
      <c r="P8">
        <v>0</v>
      </c>
      <c r="Q8">
        <v>0</v>
      </c>
      <c r="R8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17</v>
      </c>
    </row>
    <row r="9" spans="1:35" x14ac:dyDescent="0.25">
      <c r="A9" t="s">
        <v>44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2</v>
      </c>
      <c r="S9">
        <v>0</v>
      </c>
      <c r="T9">
        <v>0</v>
      </c>
      <c r="U9">
        <v>0</v>
      </c>
      <c r="V9">
        <v>17</v>
      </c>
      <c r="W9">
        <v>10</v>
      </c>
      <c r="X9">
        <v>0</v>
      </c>
      <c r="Y9">
        <v>0</v>
      </c>
      <c r="Z9">
        <v>0</v>
      </c>
      <c r="AA9">
        <v>0</v>
      </c>
      <c r="AB9">
        <v>0</v>
      </c>
      <c r="AC9">
        <v>32</v>
      </c>
      <c r="AD9">
        <v>17</v>
      </c>
      <c r="AE9">
        <v>0</v>
      </c>
      <c r="AF9">
        <v>0</v>
      </c>
      <c r="AG9">
        <v>49</v>
      </c>
      <c r="AH9">
        <v>22</v>
      </c>
      <c r="AI9">
        <v>149</v>
      </c>
    </row>
    <row r="10" spans="1:35" x14ac:dyDescent="0.25">
      <c r="A10" t="s">
        <v>45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1</v>
      </c>
    </row>
    <row r="11" spans="1:35" x14ac:dyDescent="0.25">
      <c r="A11" t="s">
        <v>46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72</v>
      </c>
      <c r="L11">
        <v>2</v>
      </c>
      <c r="M11">
        <v>0</v>
      </c>
      <c r="N11">
        <v>0</v>
      </c>
      <c r="O11">
        <v>16</v>
      </c>
      <c r="P11">
        <v>0</v>
      </c>
      <c r="Q11">
        <v>4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94</v>
      </c>
    </row>
    <row r="12" spans="1:35" x14ac:dyDescent="0.25">
      <c r="A12" t="s">
        <v>47</v>
      </c>
      <c r="B12">
        <v>0</v>
      </c>
      <c r="C12">
        <v>0</v>
      </c>
      <c r="D12">
        <v>0</v>
      </c>
      <c r="E12">
        <v>0</v>
      </c>
      <c r="F12">
        <v>63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2</v>
      </c>
      <c r="N12">
        <v>0</v>
      </c>
      <c r="O12">
        <v>0</v>
      </c>
      <c r="P12">
        <v>0</v>
      </c>
      <c r="Q12">
        <v>5</v>
      </c>
      <c r="R12">
        <v>8</v>
      </c>
      <c r="S12">
        <v>13</v>
      </c>
      <c r="T12">
        <v>7</v>
      </c>
      <c r="U12">
        <v>2</v>
      </c>
      <c r="V12">
        <v>42</v>
      </c>
      <c r="W12">
        <v>101</v>
      </c>
      <c r="X12">
        <v>68</v>
      </c>
      <c r="Y12">
        <v>20</v>
      </c>
      <c r="Z12">
        <v>4</v>
      </c>
      <c r="AA12">
        <v>3</v>
      </c>
      <c r="AB12">
        <v>0</v>
      </c>
      <c r="AC12">
        <v>84</v>
      </c>
      <c r="AD12">
        <v>122</v>
      </c>
      <c r="AE12">
        <v>33</v>
      </c>
      <c r="AF12">
        <v>0</v>
      </c>
      <c r="AG12">
        <v>31</v>
      </c>
      <c r="AH12">
        <v>25</v>
      </c>
      <c r="AI12">
        <v>633</v>
      </c>
    </row>
    <row r="13" spans="1:35" x14ac:dyDescent="0.25">
      <c r="A13" t="s">
        <v>48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</row>
    <row r="14" spans="1:35" x14ac:dyDescent="0.25">
      <c r="A14" t="s">
        <v>49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1</v>
      </c>
    </row>
    <row r="15" spans="1:35" x14ac:dyDescent="0.25">
      <c r="A15" t="s">
        <v>50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1</v>
      </c>
      <c r="AH15">
        <v>0</v>
      </c>
      <c r="AI15">
        <v>1</v>
      </c>
    </row>
    <row r="16" spans="1:35" x14ac:dyDescent="0.25">
      <c r="A16" t="s">
        <v>51</v>
      </c>
      <c r="B16">
        <v>0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0</v>
      </c>
      <c r="AG16">
        <v>0</v>
      </c>
      <c r="AH16">
        <v>0</v>
      </c>
      <c r="AI16">
        <v>2</v>
      </c>
    </row>
    <row r="17" spans="1:35" x14ac:dyDescent="0.25">
      <c r="A17" t="s">
        <v>52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2</v>
      </c>
      <c r="AG17">
        <v>14</v>
      </c>
      <c r="AH17">
        <v>0</v>
      </c>
      <c r="AI17">
        <v>26</v>
      </c>
    </row>
    <row r="18" spans="1:35" x14ac:dyDescent="0.25">
      <c r="A18" t="s">
        <v>53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4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4</v>
      </c>
    </row>
    <row r="19" spans="1:35" x14ac:dyDescent="0.25">
      <c r="A19" t="s">
        <v>54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61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61</v>
      </c>
    </row>
    <row r="20" spans="1:35" x14ac:dyDescent="0.25">
      <c r="A20" t="s">
        <v>55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9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10</v>
      </c>
    </row>
    <row r="21" spans="1:35" x14ac:dyDescent="0.25">
      <c r="A21" t="s">
        <v>56</v>
      </c>
      <c r="B21">
        <v>199</v>
      </c>
      <c r="C21">
        <v>15</v>
      </c>
      <c r="D21">
        <v>0</v>
      </c>
      <c r="E21">
        <v>1</v>
      </c>
      <c r="F21">
        <v>195</v>
      </c>
      <c r="G21">
        <v>88</v>
      </c>
      <c r="H21">
        <v>100</v>
      </c>
      <c r="I21">
        <v>0</v>
      </c>
      <c r="J21">
        <v>94</v>
      </c>
      <c r="K21">
        <v>57</v>
      </c>
      <c r="L21">
        <v>99</v>
      </c>
      <c r="M21">
        <v>17</v>
      </c>
      <c r="N21">
        <v>0</v>
      </c>
      <c r="O21">
        <v>0</v>
      </c>
      <c r="P21">
        <v>79</v>
      </c>
      <c r="Q21">
        <v>14</v>
      </c>
      <c r="R21">
        <v>54</v>
      </c>
      <c r="S21">
        <v>0</v>
      </c>
      <c r="T21">
        <v>0</v>
      </c>
      <c r="U21">
        <v>0</v>
      </c>
      <c r="V21">
        <v>498</v>
      </c>
      <c r="W21">
        <v>185</v>
      </c>
      <c r="X21">
        <v>0</v>
      </c>
      <c r="Y21">
        <v>28</v>
      </c>
      <c r="Z21">
        <v>7</v>
      </c>
      <c r="AA21">
        <v>8</v>
      </c>
      <c r="AB21">
        <v>17</v>
      </c>
      <c r="AC21">
        <v>179</v>
      </c>
      <c r="AD21">
        <v>149</v>
      </c>
      <c r="AE21">
        <v>148</v>
      </c>
      <c r="AF21">
        <v>5</v>
      </c>
      <c r="AG21">
        <v>0</v>
      </c>
      <c r="AH21">
        <v>11</v>
      </c>
      <c r="AI21">
        <v>2247</v>
      </c>
    </row>
    <row r="22" spans="1:35" x14ac:dyDescent="0.25">
      <c r="A22" t="s">
        <v>57</v>
      </c>
      <c r="B22">
        <v>0</v>
      </c>
      <c r="C22">
        <v>0</v>
      </c>
      <c r="D22">
        <v>9</v>
      </c>
      <c r="E22">
        <v>1</v>
      </c>
      <c r="F22">
        <v>0</v>
      </c>
      <c r="G22">
        <v>0</v>
      </c>
      <c r="H22">
        <v>15</v>
      </c>
      <c r="I22">
        <v>5</v>
      </c>
      <c r="J22">
        <v>0</v>
      </c>
      <c r="K22">
        <v>9</v>
      </c>
      <c r="L22">
        <v>0</v>
      </c>
      <c r="M22">
        <v>0</v>
      </c>
      <c r="N22">
        <v>8</v>
      </c>
      <c r="O22">
        <v>9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159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215</v>
      </c>
    </row>
    <row r="23" spans="1:35" x14ac:dyDescent="0.25">
      <c r="A23" t="s">
        <v>36</v>
      </c>
      <c r="B23">
        <v>199</v>
      </c>
      <c r="C23">
        <v>17</v>
      </c>
      <c r="D23">
        <v>9</v>
      </c>
      <c r="E23">
        <v>2</v>
      </c>
      <c r="F23">
        <v>258</v>
      </c>
      <c r="G23">
        <v>88</v>
      </c>
      <c r="H23">
        <v>115</v>
      </c>
      <c r="I23">
        <v>5</v>
      </c>
      <c r="J23">
        <v>94</v>
      </c>
      <c r="K23">
        <v>140</v>
      </c>
      <c r="L23">
        <v>206</v>
      </c>
      <c r="M23">
        <v>19</v>
      </c>
      <c r="N23">
        <v>8</v>
      </c>
      <c r="O23">
        <v>25</v>
      </c>
      <c r="P23">
        <v>83</v>
      </c>
      <c r="Q23">
        <v>24</v>
      </c>
      <c r="R23">
        <v>94</v>
      </c>
      <c r="S23">
        <v>25</v>
      </c>
      <c r="T23">
        <v>7</v>
      </c>
      <c r="U23">
        <v>47</v>
      </c>
      <c r="V23">
        <v>557</v>
      </c>
      <c r="W23">
        <v>460</v>
      </c>
      <c r="X23">
        <v>68</v>
      </c>
      <c r="Y23">
        <v>48</v>
      </c>
      <c r="Z23">
        <v>11</v>
      </c>
      <c r="AA23">
        <v>11</v>
      </c>
      <c r="AB23">
        <v>17</v>
      </c>
      <c r="AC23">
        <v>297</v>
      </c>
      <c r="AD23">
        <v>290</v>
      </c>
      <c r="AE23">
        <v>181</v>
      </c>
      <c r="AF23">
        <v>7</v>
      </c>
      <c r="AG23">
        <v>96</v>
      </c>
      <c r="AH23">
        <v>58</v>
      </c>
      <c r="AI23">
        <v>3566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B9948-9DFF-44A4-BF41-3A25F6D94D82}">
  <dimension ref="A1:AI23"/>
  <sheetViews>
    <sheetView workbookViewId="0">
      <selection activeCell="B2" sqref="B2:AI23"/>
    </sheetView>
  </sheetViews>
  <sheetFormatPr defaultRowHeight="15" x14ac:dyDescent="0.25"/>
  <cols>
    <col min="2" max="2" width="14.28515625" bestFit="1" customWidth="1"/>
    <col min="3" max="3" width="13.28515625" bestFit="1" customWidth="1"/>
    <col min="4" max="5" width="12.28515625" bestFit="1" customWidth="1"/>
    <col min="6" max="6" width="14.28515625" bestFit="1" customWidth="1"/>
    <col min="7" max="7" width="13.28515625" bestFit="1" customWidth="1"/>
    <col min="8" max="9" width="13.42578125" bestFit="1" customWidth="1"/>
    <col min="10" max="10" width="13.28515625" bestFit="1" customWidth="1"/>
    <col min="11" max="12" width="14.28515625" bestFit="1" customWidth="1"/>
    <col min="13" max="13" width="13.28515625" bestFit="1" customWidth="1"/>
    <col min="14" max="14" width="12.140625" bestFit="1" customWidth="1"/>
    <col min="15" max="18" width="13.28515625" bestFit="1" customWidth="1"/>
    <col min="19" max="19" width="13.42578125" bestFit="1" customWidth="1"/>
    <col min="20" max="20" width="12.28515625" bestFit="1" customWidth="1"/>
    <col min="21" max="21" width="16" bestFit="1" customWidth="1"/>
    <col min="22" max="22" width="14.28515625" bestFit="1" customWidth="1"/>
    <col min="23" max="23" width="16" bestFit="1" customWidth="1"/>
    <col min="24" max="24" width="12.140625" bestFit="1" customWidth="1"/>
    <col min="25" max="25" width="13.28515625" bestFit="1" customWidth="1"/>
    <col min="26" max="27" width="12.140625" bestFit="1" customWidth="1"/>
    <col min="28" max="28" width="13.28515625" bestFit="1" customWidth="1"/>
    <col min="29" max="31" width="14.28515625" bestFit="1" customWidth="1"/>
    <col min="32" max="32" width="12.140625" bestFit="1" customWidth="1"/>
    <col min="33" max="34" width="13.28515625" bestFit="1" customWidth="1"/>
    <col min="35" max="35" width="15.85546875" bestFit="1" customWidth="1"/>
  </cols>
  <sheetData>
    <row r="1" spans="1:35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</row>
    <row r="2" spans="1:35" x14ac:dyDescent="0.25">
      <c r="A2" t="s">
        <v>37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814.96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407.48</v>
      </c>
      <c r="R2" s="1">
        <v>1629.92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2852.36</v>
      </c>
    </row>
    <row r="3" spans="1:35" x14ac:dyDescent="0.25">
      <c r="A3" t="s">
        <v>38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157.5</v>
      </c>
      <c r="S3" s="1">
        <v>1575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157.5</v>
      </c>
      <c r="AH3" s="1">
        <v>0</v>
      </c>
      <c r="AI3" s="1">
        <v>1890</v>
      </c>
    </row>
    <row r="4" spans="1:35" x14ac:dyDescent="0.25">
      <c r="A4" t="s">
        <v>39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4137.96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1379.32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5517.28</v>
      </c>
    </row>
    <row r="5" spans="1:35" x14ac:dyDescent="0.25">
      <c r="A5" t="s">
        <v>40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4354.5600000000004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311.04000000000002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4665.6000000000004</v>
      </c>
    </row>
    <row r="6" spans="1:35" x14ac:dyDescent="0.25">
      <c r="A6" t="s">
        <v>41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1661.76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1661.76</v>
      </c>
    </row>
    <row r="7" spans="1:35" x14ac:dyDescent="0.25">
      <c r="A7" t="s">
        <v>42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430.44</v>
      </c>
      <c r="Q7" s="1">
        <v>0</v>
      </c>
      <c r="R7" s="1">
        <v>753.27</v>
      </c>
      <c r="S7" s="1">
        <v>215.22</v>
      </c>
      <c r="T7" s="1">
        <v>0</v>
      </c>
      <c r="U7" s="1">
        <v>4412.01</v>
      </c>
      <c r="V7" s="1">
        <v>0</v>
      </c>
      <c r="W7" s="1">
        <v>538.04999999999995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215.22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6564.21</v>
      </c>
    </row>
    <row r="8" spans="1:35" x14ac:dyDescent="0.25">
      <c r="A8" t="s">
        <v>43</v>
      </c>
      <c r="B8" s="1">
        <v>0</v>
      </c>
      <c r="C8" s="1">
        <v>762.16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11432.4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762.16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12956.72</v>
      </c>
    </row>
    <row r="9" spans="1:35" x14ac:dyDescent="0.25">
      <c r="A9" t="s">
        <v>44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860.92</v>
      </c>
      <c r="S9" s="1">
        <v>0</v>
      </c>
      <c r="T9" s="1">
        <v>0</v>
      </c>
      <c r="U9" s="1">
        <v>0</v>
      </c>
      <c r="V9" s="1">
        <v>7317.82</v>
      </c>
      <c r="W9" s="1">
        <v>4304.6000000000004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13774.72</v>
      </c>
      <c r="AD9" s="1">
        <v>7317.82</v>
      </c>
      <c r="AE9" s="1">
        <v>0</v>
      </c>
      <c r="AF9" s="1">
        <v>0</v>
      </c>
      <c r="AG9" s="1">
        <v>21092.54</v>
      </c>
      <c r="AH9" s="1">
        <v>9470.1200000000008</v>
      </c>
      <c r="AI9" s="1">
        <v>64138.54</v>
      </c>
    </row>
    <row r="10" spans="1:35" x14ac:dyDescent="0.25">
      <c r="A10" t="s">
        <v>45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846.19</v>
      </c>
      <c r="AE10" s="1">
        <v>0</v>
      </c>
      <c r="AF10" s="1">
        <v>0</v>
      </c>
      <c r="AG10" s="1">
        <v>0</v>
      </c>
      <c r="AH10" s="1">
        <v>0</v>
      </c>
      <c r="AI10" s="1">
        <v>846.19</v>
      </c>
    </row>
    <row r="11" spans="1:35" x14ac:dyDescent="0.25">
      <c r="A11" t="s">
        <v>46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64719.360000000001</v>
      </c>
      <c r="L11" s="1">
        <v>1797.76</v>
      </c>
      <c r="M11" s="1">
        <v>0</v>
      </c>
      <c r="N11" s="1">
        <v>0</v>
      </c>
      <c r="O11" s="1">
        <v>14382.08</v>
      </c>
      <c r="P11" s="1">
        <v>0</v>
      </c>
      <c r="Q11" s="1">
        <v>3595.52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84494.720000000001</v>
      </c>
    </row>
    <row r="12" spans="1:35" x14ac:dyDescent="0.25">
      <c r="A12" t="s">
        <v>47</v>
      </c>
      <c r="B12" s="1">
        <v>0</v>
      </c>
      <c r="C12" s="1">
        <v>0</v>
      </c>
      <c r="D12" s="1">
        <v>0</v>
      </c>
      <c r="E12" s="1">
        <v>0</v>
      </c>
      <c r="F12" s="1">
        <v>7104.51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225.54</v>
      </c>
      <c r="N12" s="1">
        <v>0</v>
      </c>
      <c r="O12" s="1">
        <v>0</v>
      </c>
      <c r="P12" s="1">
        <v>0</v>
      </c>
      <c r="Q12" s="1">
        <v>563.85</v>
      </c>
      <c r="R12" s="1">
        <v>902.16</v>
      </c>
      <c r="S12" s="1">
        <v>1466.01</v>
      </c>
      <c r="T12" s="1">
        <v>789.39</v>
      </c>
      <c r="U12" s="1">
        <v>225.54</v>
      </c>
      <c r="V12" s="1">
        <v>4736.34</v>
      </c>
      <c r="W12" s="1">
        <v>11389.77</v>
      </c>
      <c r="X12" s="1">
        <v>7668.36</v>
      </c>
      <c r="Y12" s="1">
        <v>2255.4</v>
      </c>
      <c r="Z12" s="1">
        <v>451.08</v>
      </c>
      <c r="AA12" s="1">
        <v>338.31</v>
      </c>
      <c r="AB12" s="1">
        <v>0</v>
      </c>
      <c r="AC12" s="1">
        <v>9472.68</v>
      </c>
      <c r="AD12" s="1">
        <v>13757.94</v>
      </c>
      <c r="AE12" s="1">
        <v>3721.41</v>
      </c>
      <c r="AF12" s="1">
        <v>0</v>
      </c>
      <c r="AG12" s="1">
        <v>3495.87</v>
      </c>
      <c r="AH12" s="1">
        <v>2819.25</v>
      </c>
      <c r="AI12" s="1">
        <v>71383.41</v>
      </c>
    </row>
    <row r="13" spans="1:35" x14ac:dyDescent="0.25">
      <c r="A13" t="s">
        <v>48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1175.02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1175.02</v>
      </c>
    </row>
    <row r="14" spans="1:35" x14ac:dyDescent="0.25">
      <c r="A14" t="s">
        <v>49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483.6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483.6</v>
      </c>
    </row>
    <row r="15" spans="1:35" x14ac:dyDescent="0.25">
      <c r="A15" t="s">
        <v>50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45</v>
      </c>
      <c r="AH15" s="1">
        <v>0</v>
      </c>
      <c r="AI15" s="1">
        <v>45</v>
      </c>
    </row>
    <row r="16" spans="1:35" x14ac:dyDescent="0.25">
      <c r="A16" t="s">
        <v>51</v>
      </c>
      <c r="B16" s="1">
        <v>0</v>
      </c>
      <c r="C16" s="1">
        <v>1112.83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1112.83</v>
      </c>
      <c r="AE16" s="1">
        <v>0</v>
      </c>
      <c r="AF16" s="1">
        <v>0</v>
      </c>
      <c r="AG16" s="1">
        <v>0</v>
      </c>
      <c r="AH16" s="1">
        <v>0</v>
      </c>
      <c r="AI16" s="1">
        <v>2225.66</v>
      </c>
    </row>
    <row r="17" spans="1:35" x14ac:dyDescent="0.25">
      <c r="A17" t="s">
        <v>52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900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90</v>
      </c>
      <c r="AG17" s="1">
        <v>630</v>
      </c>
      <c r="AH17" s="1">
        <v>0</v>
      </c>
      <c r="AI17" s="1">
        <v>1620</v>
      </c>
    </row>
    <row r="18" spans="1:35" x14ac:dyDescent="0.25">
      <c r="A18" t="s">
        <v>53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689.08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689.08</v>
      </c>
    </row>
    <row r="19" spans="1:35" x14ac:dyDescent="0.25">
      <c r="A19" t="s">
        <v>54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26622.84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26622.84</v>
      </c>
    </row>
    <row r="20" spans="1:35" x14ac:dyDescent="0.25">
      <c r="A20" t="s">
        <v>55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8085.15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898.35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8983.5</v>
      </c>
    </row>
    <row r="21" spans="1:35" x14ac:dyDescent="0.25">
      <c r="A21" t="s">
        <v>56</v>
      </c>
      <c r="B21" s="1">
        <v>153548.4</v>
      </c>
      <c r="C21" s="1">
        <v>11574</v>
      </c>
      <c r="D21" s="1">
        <v>0</v>
      </c>
      <c r="E21" s="1">
        <v>771.6</v>
      </c>
      <c r="F21" s="1">
        <v>150462</v>
      </c>
      <c r="G21" s="1">
        <v>67900.800000000003</v>
      </c>
      <c r="H21" s="1">
        <v>77160</v>
      </c>
      <c r="I21" s="1">
        <v>0</v>
      </c>
      <c r="J21" s="1">
        <v>72530.399999999994</v>
      </c>
      <c r="K21" s="1">
        <v>43981.2</v>
      </c>
      <c r="L21" s="1">
        <v>76388.399999999994</v>
      </c>
      <c r="M21" s="1">
        <v>13117.2</v>
      </c>
      <c r="N21" s="1">
        <v>0</v>
      </c>
      <c r="O21" s="1">
        <v>0</v>
      </c>
      <c r="P21" s="1">
        <v>60956.4</v>
      </c>
      <c r="Q21" s="1">
        <v>10802.4</v>
      </c>
      <c r="R21" s="1">
        <v>41666.400000000001</v>
      </c>
      <c r="S21" s="1">
        <v>0</v>
      </c>
      <c r="T21" s="1">
        <v>0</v>
      </c>
      <c r="U21" s="1">
        <v>0</v>
      </c>
      <c r="V21" s="1">
        <v>384256.8</v>
      </c>
      <c r="W21" s="1">
        <v>142746</v>
      </c>
      <c r="X21" s="1">
        <v>0</v>
      </c>
      <c r="Y21" s="1">
        <v>21604.799999999999</v>
      </c>
      <c r="Z21" s="1">
        <v>5401.2</v>
      </c>
      <c r="AA21" s="1">
        <v>6172.8</v>
      </c>
      <c r="AB21" s="1">
        <v>13117.2</v>
      </c>
      <c r="AC21" s="1">
        <v>138116.4</v>
      </c>
      <c r="AD21" s="1">
        <v>114968.4</v>
      </c>
      <c r="AE21" s="1">
        <v>114196.8</v>
      </c>
      <c r="AF21" s="1">
        <v>3858</v>
      </c>
      <c r="AG21" s="1">
        <v>0</v>
      </c>
      <c r="AH21" s="1">
        <v>8487.6</v>
      </c>
      <c r="AI21" s="1">
        <v>1733785.2</v>
      </c>
    </row>
    <row r="22" spans="1:35" x14ac:dyDescent="0.25">
      <c r="A22" t="s">
        <v>57</v>
      </c>
      <c r="B22" s="1">
        <v>0</v>
      </c>
      <c r="C22" s="1">
        <v>0</v>
      </c>
      <c r="D22" s="1">
        <v>3944.16</v>
      </c>
      <c r="E22" s="1">
        <v>219.12</v>
      </c>
      <c r="F22" s="1">
        <v>0</v>
      </c>
      <c r="G22" s="1">
        <v>0</v>
      </c>
      <c r="H22" s="1">
        <v>3286.8</v>
      </c>
      <c r="I22" s="1">
        <v>1095.5999999999999</v>
      </c>
      <c r="J22" s="1">
        <v>0</v>
      </c>
      <c r="K22" s="1">
        <v>3944.16</v>
      </c>
      <c r="L22" s="1">
        <v>0</v>
      </c>
      <c r="M22" s="1">
        <v>0</v>
      </c>
      <c r="N22" s="1">
        <v>3505.92</v>
      </c>
      <c r="O22" s="1">
        <v>1972.08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69680.160000000003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87648</v>
      </c>
    </row>
    <row r="23" spans="1:35" x14ac:dyDescent="0.25">
      <c r="A23" t="s">
        <v>36</v>
      </c>
      <c r="B23" s="1">
        <v>153548.4</v>
      </c>
      <c r="C23" s="1">
        <v>13448.99</v>
      </c>
      <c r="D23" s="1">
        <v>3944.16</v>
      </c>
      <c r="E23" s="1">
        <v>990.72</v>
      </c>
      <c r="F23" s="1">
        <v>157566.51</v>
      </c>
      <c r="G23" s="1">
        <v>67900.800000000003</v>
      </c>
      <c r="H23" s="1">
        <v>80446.8</v>
      </c>
      <c r="I23" s="1">
        <v>1095.5999999999999</v>
      </c>
      <c r="J23" s="1">
        <v>72530.399999999994</v>
      </c>
      <c r="K23" s="1">
        <v>113459.68</v>
      </c>
      <c r="L23" s="1">
        <v>132819.07</v>
      </c>
      <c r="M23" s="1">
        <v>13342.74</v>
      </c>
      <c r="N23" s="1">
        <v>3505.92</v>
      </c>
      <c r="O23" s="1">
        <v>16354.16</v>
      </c>
      <c r="P23" s="1">
        <v>61386.84</v>
      </c>
      <c r="Q23" s="1">
        <v>15369.25</v>
      </c>
      <c r="R23" s="1">
        <v>53541.42</v>
      </c>
      <c r="S23" s="1">
        <v>3256.23</v>
      </c>
      <c r="T23" s="1">
        <v>789.39</v>
      </c>
      <c r="U23" s="1">
        <v>5326.63</v>
      </c>
      <c r="V23" s="1">
        <v>396310.96</v>
      </c>
      <c r="W23" s="1">
        <v>228658.58</v>
      </c>
      <c r="X23" s="1">
        <v>7668.36</v>
      </c>
      <c r="Y23" s="1">
        <v>23860.2</v>
      </c>
      <c r="Z23" s="1">
        <v>5852.28</v>
      </c>
      <c r="AA23" s="1">
        <v>6511.11</v>
      </c>
      <c r="AB23" s="1">
        <v>13117.2</v>
      </c>
      <c r="AC23" s="1">
        <v>161579.01999999999</v>
      </c>
      <c r="AD23" s="1">
        <v>138003.18</v>
      </c>
      <c r="AE23" s="1">
        <v>117918.21</v>
      </c>
      <c r="AF23" s="1">
        <v>3948</v>
      </c>
      <c r="AG23" s="1">
        <v>25420.91</v>
      </c>
      <c r="AH23" s="1">
        <v>20776.97</v>
      </c>
      <c r="AI23" s="1">
        <v>2120248.69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E766-277D-4A36-B6A7-41AA377E26A4}">
  <dimension ref="A1:AJ23"/>
  <sheetViews>
    <sheetView workbookViewId="0">
      <selection activeCell="AJ23" sqref="AJ23"/>
    </sheetView>
  </sheetViews>
  <sheetFormatPr defaultRowHeight="15" x14ac:dyDescent="0.25"/>
  <cols>
    <col min="1" max="1" width="13.28515625" customWidth="1"/>
    <col min="2" max="2" width="10.7109375" customWidth="1"/>
    <col min="3" max="3" width="13.28515625" bestFit="1" customWidth="1"/>
    <col min="4" max="6" width="12.140625" bestFit="1" customWidth="1"/>
    <col min="7" max="7" width="14.28515625" bestFit="1" customWidth="1"/>
    <col min="8" max="9" width="13.28515625" bestFit="1" customWidth="1"/>
    <col min="10" max="10" width="12.140625" bestFit="1" customWidth="1"/>
    <col min="11" max="12" width="13.28515625" bestFit="1" customWidth="1"/>
    <col min="13" max="13" width="14.28515625" bestFit="1" customWidth="1"/>
    <col min="14" max="16" width="12.140625" bestFit="1" customWidth="1"/>
    <col min="17" max="17" width="13.28515625" bestFit="1" customWidth="1"/>
    <col min="18" max="18" width="12.140625" bestFit="1" customWidth="1"/>
    <col min="19" max="20" width="13.28515625" bestFit="1" customWidth="1"/>
    <col min="21" max="21" width="12.140625" bestFit="1" customWidth="1"/>
    <col min="22" max="22" width="13.28515625" bestFit="1" customWidth="1"/>
    <col min="23" max="24" width="14.28515625" bestFit="1" customWidth="1"/>
    <col min="25" max="26" width="13.28515625" bestFit="1" customWidth="1"/>
    <col min="27" max="29" width="12.140625" bestFit="1" customWidth="1"/>
    <col min="30" max="31" width="14.28515625" bestFit="1" customWidth="1"/>
    <col min="32" max="32" width="13.28515625" bestFit="1" customWidth="1"/>
    <col min="33" max="33" width="12.140625" bestFit="1" customWidth="1"/>
    <col min="34" max="35" width="13.28515625" bestFit="1" customWidth="1"/>
    <col min="36" max="36" width="15.85546875" bestFit="1" customWidth="1"/>
  </cols>
  <sheetData>
    <row r="1" spans="1:36" x14ac:dyDescent="0.25">
      <c r="B1" t="s">
        <v>0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</row>
    <row r="2" spans="1:36" x14ac:dyDescent="0.25">
      <c r="A2">
        <f>LEFT(B2,10)*1</f>
        <v>405010010</v>
      </c>
      <c r="B2" t="s">
        <v>37</v>
      </c>
      <c r="C2" s="1">
        <f>IFERROR(VLOOKUP($A2,delib30,2,0)*(Físico!B2),0)</f>
        <v>0</v>
      </c>
      <c r="D2" s="1">
        <f>IFERROR(VLOOKUP($A2,delib30,2,0)*(Físico!C2),0)</f>
        <v>0</v>
      </c>
      <c r="E2" s="1">
        <f>IFERROR(VLOOKUP($A2,delib30,2,0)*(Físico!D2),0)</f>
        <v>0</v>
      </c>
      <c r="F2" s="1">
        <f>IFERROR(VLOOKUP($A2,delib30,2,0)*(Físico!E2),0)</f>
        <v>0</v>
      </c>
      <c r="G2" s="1">
        <f>IFERROR(VLOOKUP($A2,delib30,2,0)*(Físico!F2),0)</f>
        <v>0</v>
      </c>
      <c r="H2" s="1">
        <f>IFERROR(VLOOKUP($A2,delib30,2,0)*(Físico!G2),0)</f>
        <v>0</v>
      </c>
      <c r="I2" s="1">
        <f>IFERROR(VLOOKUP($A2,delib30,2,0)*(Físico!H2),0)</f>
        <v>0</v>
      </c>
      <c r="J2" s="1">
        <f>IFERROR(VLOOKUP($A2,delib30,2,0)*(Físico!I2),0)</f>
        <v>0</v>
      </c>
      <c r="K2" s="1">
        <f>IFERROR(VLOOKUP($A2,delib30,2,0)*(Físico!J2),0)</f>
        <v>0</v>
      </c>
      <c r="L2" s="1">
        <f>IFERROR(VLOOKUP($A2,delib30,2,0)*(Físico!K2),0)</f>
        <v>814.96</v>
      </c>
      <c r="M2" s="1">
        <f>IFERROR(VLOOKUP($A2,delib30,2,0)*(Físico!L2),0)</f>
        <v>0</v>
      </c>
      <c r="N2" s="1">
        <f>IFERROR(VLOOKUP($A2,delib30,2,0)*(Físico!M2),0)</f>
        <v>0</v>
      </c>
      <c r="O2" s="1">
        <f>IFERROR(VLOOKUP($A2,delib30,2,0)*(Físico!N2),0)</f>
        <v>0</v>
      </c>
      <c r="P2" s="1">
        <f>IFERROR(VLOOKUP($A2,delib30,2,0)*(Físico!O2),0)</f>
        <v>0</v>
      </c>
      <c r="Q2" s="1">
        <f>IFERROR(VLOOKUP($A2,delib30,2,0)*(Físico!P2),0)</f>
        <v>0</v>
      </c>
      <c r="R2" s="1">
        <f>IFERROR(VLOOKUP($A2,delib30,2,0)*(Físico!Q2),0)</f>
        <v>407.48</v>
      </c>
      <c r="S2" s="1">
        <f>IFERROR(VLOOKUP($A2,delib30,2,0)*(Físico!R2),0)</f>
        <v>1629.92</v>
      </c>
      <c r="T2" s="1">
        <f>IFERROR(VLOOKUP($A2,delib30,2,0)*(Físico!S2),0)</f>
        <v>0</v>
      </c>
      <c r="U2" s="1">
        <f>IFERROR(VLOOKUP($A2,delib30,2,0)*(Físico!T2),0)</f>
        <v>0</v>
      </c>
      <c r="V2" s="1">
        <f>IFERROR(VLOOKUP($A2,delib30,2,0)*(Físico!U2),0)</f>
        <v>0</v>
      </c>
      <c r="W2" s="1">
        <f>IFERROR(VLOOKUP($A2,delib30,2,0)*(Físico!V2),0)</f>
        <v>0</v>
      </c>
      <c r="X2" s="1">
        <f>IFERROR(VLOOKUP($A2,delib30,2,0)*(Físico!W2),0)</f>
        <v>0</v>
      </c>
      <c r="Y2" s="1">
        <f>IFERROR(VLOOKUP($A2,delib30,2,0)*(Físico!X2),0)</f>
        <v>0</v>
      </c>
      <c r="Z2" s="1">
        <f>IFERROR(VLOOKUP($A2,delib30,2,0)*(Físico!Y2),0)</f>
        <v>0</v>
      </c>
      <c r="AA2" s="1">
        <f>IFERROR(VLOOKUP($A2,delib30,2,0)*(Físico!Z2),0)</f>
        <v>0</v>
      </c>
      <c r="AB2" s="1">
        <f>IFERROR(VLOOKUP($A2,delib30,2,0)*(Físico!AA2),0)</f>
        <v>0</v>
      </c>
      <c r="AC2" s="1">
        <f>IFERROR(VLOOKUP($A2,delib30,2,0)*(Físico!AB2),0)</f>
        <v>0</v>
      </c>
      <c r="AD2" s="1">
        <f>IFERROR(VLOOKUP($A2,delib30,2,0)*(Físico!AC2),0)</f>
        <v>0</v>
      </c>
      <c r="AE2" s="1">
        <f>IFERROR(VLOOKUP($A2,delib30,2,0)*(Físico!AD2),0)</f>
        <v>0</v>
      </c>
      <c r="AF2" s="1">
        <f>IFERROR(VLOOKUP($A2,delib30,2,0)*(Físico!AE2),0)</f>
        <v>0</v>
      </c>
      <c r="AG2" s="1">
        <f>IFERROR(VLOOKUP($A2,delib30,2,0)*(Físico!AF2),0)</f>
        <v>0</v>
      </c>
      <c r="AH2" s="1">
        <f>IFERROR(VLOOKUP($A2,delib30,2,0)*(Físico!AG2),0)</f>
        <v>0</v>
      </c>
      <c r="AI2" s="1">
        <f>IFERROR(VLOOKUP($A2,delib30,2,0)*(Físico!AH2),0)</f>
        <v>0</v>
      </c>
      <c r="AJ2" s="1">
        <f>SUM(C2:AI2)</f>
        <v>2852.36</v>
      </c>
    </row>
    <row r="3" spans="1:36" x14ac:dyDescent="0.25">
      <c r="A3">
        <f t="shared" ref="A3:A22" si="0">LEFT(B3,10)*1</f>
        <v>405010079</v>
      </c>
      <c r="B3" t="s">
        <v>38</v>
      </c>
      <c r="C3" s="1">
        <f>IFERROR(VLOOKUP($A3,delib30,2,0)*(Físico!B3),0)</f>
        <v>0</v>
      </c>
      <c r="D3" s="1">
        <f>IFERROR(VLOOKUP($A3,delib30,2,0)*(Físico!C3),0)</f>
        <v>0</v>
      </c>
      <c r="E3" s="1">
        <f>IFERROR(VLOOKUP($A3,delib30,2,0)*(Físico!D3),0)</f>
        <v>0</v>
      </c>
      <c r="F3" s="1">
        <f>IFERROR(VLOOKUP($A3,delib30,2,0)*(Físico!E3),0)</f>
        <v>0</v>
      </c>
      <c r="G3" s="1">
        <f>IFERROR(VLOOKUP($A3,delib30,2,0)*(Físico!F3),0)</f>
        <v>0</v>
      </c>
      <c r="H3" s="1">
        <f>IFERROR(VLOOKUP($A3,delib30,2,0)*(Físico!G3),0)</f>
        <v>0</v>
      </c>
      <c r="I3" s="1">
        <f>IFERROR(VLOOKUP($A3,delib30,2,0)*(Físico!H3),0)</f>
        <v>0</v>
      </c>
      <c r="J3" s="1">
        <f>IFERROR(VLOOKUP($A3,delib30,2,0)*(Físico!I3),0)</f>
        <v>0</v>
      </c>
      <c r="K3" s="1">
        <f>IFERROR(VLOOKUP($A3,delib30,2,0)*(Físico!J3),0)</f>
        <v>0</v>
      </c>
      <c r="L3" s="1">
        <f>IFERROR(VLOOKUP($A3,delib30,2,0)*(Físico!K3),0)</f>
        <v>0</v>
      </c>
      <c r="M3" s="1">
        <f>IFERROR(VLOOKUP($A3,delib30,2,0)*(Físico!L3),0)</f>
        <v>0</v>
      </c>
      <c r="N3" s="1">
        <f>IFERROR(VLOOKUP($A3,delib30,2,0)*(Físico!M3),0)</f>
        <v>0</v>
      </c>
      <c r="O3" s="1">
        <f>IFERROR(VLOOKUP($A3,delib30,2,0)*(Físico!N3),0)</f>
        <v>0</v>
      </c>
      <c r="P3" s="1">
        <f>IFERROR(VLOOKUP($A3,delib30,2,0)*(Físico!O3),0)</f>
        <v>0</v>
      </c>
      <c r="Q3" s="1">
        <f>IFERROR(VLOOKUP($A3,delib30,2,0)*(Físico!P3),0)</f>
        <v>0</v>
      </c>
      <c r="R3" s="1">
        <f>IFERROR(VLOOKUP($A3,delib30,2,0)*(Físico!Q3),0)</f>
        <v>0</v>
      </c>
      <c r="S3" s="1">
        <f>IFERROR(VLOOKUP($A3,delib30,2,0)*(Físico!R3),0)</f>
        <v>393.75</v>
      </c>
      <c r="T3" s="1">
        <f>IFERROR(VLOOKUP($A3,delib30,2,0)*(Físico!S3),0)</f>
        <v>3937.5</v>
      </c>
      <c r="U3" s="1">
        <f>IFERROR(VLOOKUP($A3,delib30,2,0)*(Físico!T3),0)</f>
        <v>0</v>
      </c>
      <c r="V3" s="1">
        <f>IFERROR(VLOOKUP($A3,delib30,2,0)*(Físico!U3),0)</f>
        <v>0</v>
      </c>
      <c r="W3" s="1">
        <f>IFERROR(VLOOKUP($A3,delib30,2,0)*(Físico!V3),0)</f>
        <v>0</v>
      </c>
      <c r="X3" s="1">
        <f>IFERROR(VLOOKUP($A3,delib30,2,0)*(Físico!W3),0)</f>
        <v>0</v>
      </c>
      <c r="Y3" s="1">
        <f>IFERROR(VLOOKUP($A3,delib30,2,0)*(Físico!X3),0)</f>
        <v>0</v>
      </c>
      <c r="Z3" s="1">
        <f>IFERROR(VLOOKUP($A3,delib30,2,0)*(Físico!Y3),0)</f>
        <v>0</v>
      </c>
      <c r="AA3" s="1">
        <f>IFERROR(VLOOKUP($A3,delib30,2,0)*(Físico!Z3),0)</f>
        <v>0</v>
      </c>
      <c r="AB3" s="1">
        <f>IFERROR(VLOOKUP($A3,delib30,2,0)*(Físico!AA3),0)</f>
        <v>0</v>
      </c>
      <c r="AC3" s="1">
        <f>IFERROR(VLOOKUP($A3,delib30,2,0)*(Físico!AB3),0)</f>
        <v>0</v>
      </c>
      <c r="AD3" s="1">
        <f>IFERROR(VLOOKUP($A3,delib30,2,0)*(Físico!AC3),0)</f>
        <v>0</v>
      </c>
      <c r="AE3" s="1">
        <f>IFERROR(VLOOKUP($A3,delib30,2,0)*(Físico!AD3),0)</f>
        <v>0</v>
      </c>
      <c r="AF3" s="1">
        <f>IFERROR(VLOOKUP($A3,delib30,2,0)*(Físico!AE3),0)</f>
        <v>0</v>
      </c>
      <c r="AG3" s="1">
        <f>IFERROR(VLOOKUP($A3,delib30,2,0)*(Físico!AF3),0)</f>
        <v>0</v>
      </c>
      <c r="AH3" s="1">
        <f>IFERROR(VLOOKUP($A3,delib30,2,0)*(Físico!AG3),0)</f>
        <v>393.75</v>
      </c>
      <c r="AI3" s="1">
        <f>IFERROR(VLOOKUP($A3,delib30,2,0)*(Físico!AH3),0)</f>
        <v>0</v>
      </c>
      <c r="AJ3" s="1">
        <f t="shared" ref="AJ3:AJ22" si="1">SUM(C3:AI3)</f>
        <v>4725</v>
      </c>
    </row>
    <row r="4" spans="1:36" x14ac:dyDescent="0.25">
      <c r="A4">
        <f t="shared" si="0"/>
        <v>405010117</v>
      </c>
      <c r="B4" t="s">
        <v>39</v>
      </c>
      <c r="C4" s="1">
        <f>IFERROR(VLOOKUP($A4,delib30,2,0)*(Físico!B4),0)</f>
        <v>0</v>
      </c>
      <c r="D4" s="1">
        <f>IFERROR(VLOOKUP($A4,delib30,2,0)*(Físico!C4),0)</f>
        <v>0</v>
      </c>
      <c r="E4" s="1">
        <f>IFERROR(VLOOKUP($A4,delib30,2,0)*(Físico!D4),0)</f>
        <v>0</v>
      </c>
      <c r="F4" s="1">
        <f>IFERROR(VLOOKUP($A4,delib30,2,0)*(Físico!E4),0)</f>
        <v>0</v>
      </c>
      <c r="G4" s="1">
        <f>IFERROR(VLOOKUP($A4,delib30,2,0)*(Físico!F4),0)</f>
        <v>0</v>
      </c>
      <c r="H4" s="1">
        <f>IFERROR(VLOOKUP($A4,delib30,2,0)*(Físico!G4),0)</f>
        <v>0</v>
      </c>
      <c r="I4" s="1">
        <f>IFERROR(VLOOKUP($A4,delib30,2,0)*(Físico!H4),0)</f>
        <v>0</v>
      </c>
      <c r="J4" s="1">
        <f>IFERROR(VLOOKUP($A4,delib30,2,0)*(Físico!I4),0)</f>
        <v>0</v>
      </c>
      <c r="K4" s="1">
        <f>IFERROR(VLOOKUP($A4,delib30,2,0)*(Físico!J4),0)</f>
        <v>0</v>
      </c>
      <c r="L4" s="1">
        <f>IFERROR(VLOOKUP($A4,delib30,2,0)*(Físico!K4),0)</f>
        <v>0</v>
      </c>
      <c r="M4" s="1">
        <f>IFERROR(VLOOKUP($A4,delib30,2,0)*(Físico!L4),0)</f>
        <v>4137.96</v>
      </c>
      <c r="N4" s="1">
        <f>IFERROR(VLOOKUP($A4,delib30,2,0)*(Físico!M4),0)</f>
        <v>0</v>
      </c>
      <c r="O4" s="1">
        <f>IFERROR(VLOOKUP($A4,delib30,2,0)*(Físico!N4),0)</f>
        <v>0</v>
      </c>
      <c r="P4" s="1">
        <f>IFERROR(VLOOKUP($A4,delib30,2,0)*(Físico!O4),0)</f>
        <v>0</v>
      </c>
      <c r="Q4" s="1">
        <f>IFERROR(VLOOKUP($A4,delib30,2,0)*(Físico!P4),0)</f>
        <v>0</v>
      </c>
      <c r="R4" s="1">
        <f>IFERROR(VLOOKUP($A4,delib30,2,0)*(Físico!Q4),0)</f>
        <v>0</v>
      </c>
      <c r="S4" s="1">
        <f>IFERROR(VLOOKUP($A4,delib30,2,0)*(Físico!R4),0)</f>
        <v>1379.32</v>
      </c>
      <c r="T4" s="1">
        <f>IFERROR(VLOOKUP($A4,delib30,2,0)*(Físico!S4),0)</f>
        <v>0</v>
      </c>
      <c r="U4" s="1">
        <f>IFERROR(VLOOKUP($A4,delib30,2,0)*(Físico!T4),0)</f>
        <v>0</v>
      </c>
      <c r="V4" s="1">
        <f>IFERROR(VLOOKUP($A4,delib30,2,0)*(Físico!U4),0)</f>
        <v>0</v>
      </c>
      <c r="W4" s="1">
        <f>IFERROR(VLOOKUP($A4,delib30,2,0)*(Físico!V4),0)</f>
        <v>0</v>
      </c>
      <c r="X4" s="1">
        <f>IFERROR(VLOOKUP($A4,delib30,2,0)*(Físico!W4),0)</f>
        <v>0</v>
      </c>
      <c r="Y4" s="1">
        <f>IFERROR(VLOOKUP($A4,delib30,2,0)*(Físico!X4),0)</f>
        <v>0</v>
      </c>
      <c r="Z4" s="1">
        <f>IFERROR(VLOOKUP($A4,delib30,2,0)*(Físico!Y4),0)</f>
        <v>0</v>
      </c>
      <c r="AA4" s="1">
        <f>IFERROR(VLOOKUP($A4,delib30,2,0)*(Físico!Z4),0)</f>
        <v>0</v>
      </c>
      <c r="AB4" s="1">
        <f>IFERROR(VLOOKUP($A4,delib30,2,0)*(Físico!AA4),0)</f>
        <v>0</v>
      </c>
      <c r="AC4" s="1">
        <f>IFERROR(VLOOKUP($A4,delib30,2,0)*(Físico!AB4),0)</f>
        <v>0</v>
      </c>
      <c r="AD4" s="1">
        <f>IFERROR(VLOOKUP($A4,delib30,2,0)*(Físico!AC4),0)</f>
        <v>0</v>
      </c>
      <c r="AE4" s="1">
        <f>IFERROR(VLOOKUP($A4,delib30,2,0)*(Físico!AD4),0)</f>
        <v>0</v>
      </c>
      <c r="AF4" s="1">
        <f>IFERROR(VLOOKUP($A4,delib30,2,0)*(Físico!AE4),0)</f>
        <v>0</v>
      </c>
      <c r="AG4" s="1">
        <f>IFERROR(VLOOKUP($A4,delib30,2,0)*(Físico!AF4),0)</f>
        <v>0</v>
      </c>
      <c r="AH4" s="1">
        <f>IFERROR(VLOOKUP($A4,delib30,2,0)*(Físico!AG4),0)</f>
        <v>0</v>
      </c>
      <c r="AI4" s="1">
        <f>IFERROR(VLOOKUP($A4,delib30,2,0)*(Físico!AH4),0)</f>
        <v>0</v>
      </c>
      <c r="AJ4" s="1">
        <f t="shared" si="1"/>
        <v>5517.28</v>
      </c>
    </row>
    <row r="5" spans="1:36" x14ac:dyDescent="0.25">
      <c r="A5">
        <f t="shared" si="0"/>
        <v>405010125</v>
      </c>
      <c r="B5" t="s">
        <v>40</v>
      </c>
      <c r="C5" s="1">
        <f>IFERROR(VLOOKUP($A5,delib30,2,0)*(Físico!B5),0)</f>
        <v>0</v>
      </c>
      <c r="D5" s="1">
        <f>IFERROR(VLOOKUP($A5,delib30,2,0)*(Físico!C5),0)</f>
        <v>0</v>
      </c>
      <c r="E5" s="1">
        <f>IFERROR(VLOOKUP($A5,delib30,2,0)*(Físico!D5),0)</f>
        <v>0</v>
      </c>
      <c r="F5" s="1">
        <f>IFERROR(VLOOKUP($A5,delib30,2,0)*(Físico!E5),0)</f>
        <v>0</v>
      </c>
      <c r="G5" s="1">
        <f>IFERROR(VLOOKUP($A5,delib30,2,0)*(Físico!F5),0)</f>
        <v>0</v>
      </c>
      <c r="H5" s="1">
        <f>IFERROR(VLOOKUP($A5,delib30,2,0)*(Físico!G5),0)</f>
        <v>0</v>
      </c>
      <c r="I5" s="1">
        <f>IFERROR(VLOOKUP($A5,delib30,2,0)*(Físico!H5),0)</f>
        <v>0</v>
      </c>
      <c r="J5" s="1">
        <f>IFERROR(VLOOKUP($A5,delib30,2,0)*(Físico!I5),0)</f>
        <v>0</v>
      </c>
      <c r="K5" s="1">
        <f>IFERROR(VLOOKUP($A5,delib30,2,0)*(Físico!J5),0)</f>
        <v>0</v>
      </c>
      <c r="L5" s="1">
        <f>IFERROR(VLOOKUP($A5,delib30,2,0)*(Físico!K5),0)</f>
        <v>0</v>
      </c>
      <c r="M5" s="1">
        <f>IFERROR(VLOOKUP($A5,delib30,2,0)*(Físico!L5),0)</f>
        <v>8709.1200000000008</v>
      </c>
      <c r="N5" s="1">
        <f>IFERROR(VLOOKUP($A5,delib30,2,0)*(Físico!M5),0)</f>
        <v>0</v>
      </c>
      <c r="O5" s="1">
        <f>IFERROR(VLOOKUP($A5,delib30,2,0)*(Físico!N5),0)</f>
        <v>0</v>
      </c>
      <c r="P5" s="1">
        <f>IFERROR(VLOOKUP($A5,delib30,2,0)*(Físico!O5),0)</f>
        <v>0</v>
      </c>
      <c r="Q5" s="1">
        <f>IFERROR(VLOOKUP($A5,delib30,2,0)*(Físico!P5),0)</f>
        <v>0</v>
      </c>
      <c r="R5" s="1">
        <f>IFERROR(VLOOKUP($A5,delib30,2,0)*(Físico!Q5),0)</f>
        <v>0</v>
      </c>
      <c r="S5" s="1">
        <f>IFERROR(VLOOKUP($A5,delib30,2,0)*(Físico!R5),0)</f>
        <v>622.08000000000004</v>
      </c>
      <c r="T5" s="1">
        <f>IFERROR(VLOOKUP($A5,delib30,2,0)*(Físico!S5),0)</f>
        <v>0</v>
      </c>
      <c r="U5" s="1">
        <f>IFERROR(VLOOKUP($A5,delib30,2,0)*(Físico!T5),0)</f>
        <v>0</v>
      </c>
      <c r="V5" s="1">
        <f>IFERROR(VLOOKUP($A5,delib30,2,0)*(Físico!U5),0)</f>
        <v>0</v>
      </c>
      <c r="W5" s="1">
        <f>IFERROR(VLOOKUP($A5,delib30,2,0)*(Físico!V5),0)</f>
        <v>0</v>
      </c>
      <c r="X5" s="1">
        <f>IFERROR(VLOOKUP($A5,delib30,2,0)*(Físico!W5),0)</f>
        <v>0</v>
      </c>
      <c r="Y5" s="1">
        <f>IFERROR(VLOOKUP($A5,delib30,2,0)*(Físico!X5),0)</f>
        <v>0</v>
      </c>
      <c r="Z5" s="1">
        <f>IFERROR(VLOOKUP($A5,delib30,2,0)*(Físico!Y5),0)</f>
        <v>0</v>
      </c>
      <c r="AA5" s="1">
        <f>IFERROR(VLOOKUP($A5,delib30,2,0)*(Físico!Z5),0)</f>
        <v>0</v>
      </c>
      <c r="AB5" s="1">
        <f>IFERROR(VLOOKUP($A5,delib30,2,0)*(Físico!AA5),0)</f>
        <v>0</v>
      </c>
      <c r="AC5" s="1">
        <f>IFERROR(VLOOKUP($A5,delib30,2,0)*(Físico!AB5),0)</f>
        <v>0</v>
      </c>
      <c r="AD5" s="1">
        <f>IFERROR(VLOOKUP($A5,delib30,2,0)*(Físico!AC5),0)</f>
        <v>0</v>
      </c>
      <c r="AE5" s="1">
        <f>IFERROR(VLOOKUP($A5,delib30,2,0)*(Físico!AD5),0)</f>
        <v>0</v>
      </c>
      <c r="AF5" s="1">
        <f>IFERROR(VLOOKUP($A5,delib30,2,0)*(Físico!AE5),0)</f>
        <v>0</v>
      </c>
      <c r="AG5" s="1">
        <f>IFERROR(VLOOKUP($A5,delib30,2,0)*(Físico!AF5),0)</f>
        <v>0</v>
      </c>
      <c r="AH5" s="1">
        <f>IFERROR(VLOOKUP($A5,delib30,2,0)*(Físico!AG5),0)</f>
        <v>0</v>
      </c>
      <c r="AI5" s="1">
        <f>IFERROR(VLOOKUP($A5,delib30,2,0)*(Físico!AH5),0)</f>
        <v>0</v>
      </c>
      <c r="AJ5" s="1">
        <f t="shared" si="1"/>
        <v>9331.2000000000007</v>
      </c>
    </row>
    <row r="6" spans="1:36" x14ac:dyDescent="0.25">
      <c r="A6">
        <f t="shared" si="0"/>
        <v>405020015</v>
      </c>
      <c r="B6" t="s">
        <v>41</v>
      </c>
      <c r="C6" s="1">
        <f>IFERROR(VLOOKUP($A6,delib30,2,0)*(Físico!B6),0)</f>
        <v>0</v>
      </c>
      <c r="D6" s="1">
        <f>IFERROR(VLOOKUP($A6,delib30,2,0)*(Físico!C6),0)</f>
        <v>0</v>
      </c>
      <c r="E6" s="1">
        <f>IFERROR(VLOOKUP($A6,delib30,2,0)*(Físico!D6),0)</f>
        <v>0</v>
      </c>
      <c r="F6" s="1">
        <f>IFERROR(VLOOKUP($A6,delib30,2,0)*(Físico!E6),0)</f>
        <v>0</v>
      </c>
      <c r="G6" s="1">
        <f>IFERROR(VLOOKUP($A6,delib30,2,0)*(Físico!F6),0)</f>
        <v>0</v>
      </c>
      <c r="H6" s="1">
        <f>IFERROR(VLOOKUP($A6,delib30,2,0)*(Físico!G6),0)</f>
        <v>0</v>
      </c>
      <c r="I6" s="1">
        <f>IFERROR(VLOOKUP($A6,delib30,2,0)*(Físico!H6),0)</f>
        <v>0</v>
      </c>
      <c r="J6" s="1">
        <f>IFERROR(VLOOKUP($A6,delib30,2,0)*(Físico!I6),0)</f>
        <v>0</v>
      </c>
      <c r="K6" s="1">
        <f>IFERROR(VLOOKUP($A6,delib30,2,0)*(Físico!J6),0)</f>
        <v>0</v>
      </c>
      <c r="L6" s="1">
        <f>IFERROR(VLOOKUP($A6,delib30,2,0)*(Físico!K6),0)</f>
        <v>0</v>
      </c>
      <c r="M6" s="1">
        <f>IFERROR(VLOOKUP($A6,delib30,2,0)*(Físico!L6),0)</f>
        <v>0</v>
      </c>
      <c r="N6" s="1">
        <f>IFERROR(VLOOKUP($A6,delib30,2,0)*(Físico!M6),0)</f>
        <v>0</v>
      </c>
      <c r="O6" s="1">
        <f>IFERROR(VLOOKUP($A6,delib30,2,0)*(Físico!N6),0)</f>
        <v>0</v>
      </c>
      <c r="P6" s="1">
        <f>IFERROR(VLOOKUP($A6,delib30,2,0)*(Físico!O6),0)</f>
        <v>0</v>
      </c>
      <c r="Q6" s="1">
        <f>IFERROR(VLOOKUP($A6,delib30,2,0)*(Físico!P6),0)</f>
        <v>0</v>
      </c>
      <c r="R6" s="1">
        <f>IFERROR(VLOOKUP($A6,delib30,2,0)*(Físico!Q6),0)</f>
        <v>0</v>
      </c>
      <c r="S6" s="1">
        <f>IFERROR(VLOOKUP($A6,delib30,2,0)*(Físico!R6),0)</f>
        <v>1661.76</v>
      </c>
      <c r="T6" s="1">
        <f>IFERROR(VLOOKUP($A6,delib30,2,0)*(Físico!S6),0)</f>
        <v>0</v>
      </c>
      <c r="U6" s="1">
        <f>IFERROR(VLOOKUP($A6,delib30,2,0)*(Físico!T6),0)</f>
        <v>0</v>
      </c>
      <c r="V6" s="1">
        <f>IFERROR(VLOOKUP($A6,delib30,2,0)*(Físico!U6),0)</f>
        <v>0</v>
      </c>
      <c r="W6" s="1">
        <f>IFERROR(VLOOKUP($A6,delib30,2,0)*(Físico!V6),0)</f>
        <v>0</v>
      </c>
      <c r="X6" s="1">
        <f>IFERROR(VLOOKUP($A6,delib30,2,0)*(Físico!W6),0)</f>
        <v>0</v>
      </c>
      <c r="Y6" s="1">
        <f>IFERROR(VLOOKUP($A6,delib30,2,0)*(Físico!X6),0)</f>
        <v>0</v>
      </c>
      <c r="Z6" s="1">
        <f>IFERROR(VLOOKUP($A6,delib30,2,0)*(Físico!Y6),0)</f>
        <v>0</v>
      </c>
      <c r="AA6" s="1">
        <f>IFERROR(VLOOKUP($A6,delib30,2,0)*(Físico!Z6),0)</f>
        <v>0</v>
      </c>
      <c r="AB6" s="1">
        <f>IFERROR(VLOOKUP($A6,delib30,2,0)*(Físico!AA6),0)</f>
        <v>0</v>
      </c>
      <c r="AC6" s="1">
        <f>IFERROR(VLOOKUP($A6,delib30,2,0)*(Físico!AB6),0)</f>
        <v>0</v>
      </c>
      <c r="AD6" s="1">
        <f>IFERROR(VLOOKUP($A6,delib30,2,0)*(Físico!AC6),0)</f>
        <v>0</v>
      </c>
      <c r="AE6" s="1">
        <f>IFERROR(VLOOKUP($A6,delib30,2,0)*(Físico!AD6),0)</f>
        <v>0</v>
      </c>
      <c r="AF6" s="1">
        <f>IFERROR(VLOOKUP($A6,delib30,2,0)*(Físico!AE6),0)</f>
        <v>0</v>
      </c>
      <c r="AG6" s="1">
        <f>IFERROR(VLOOKUP($A6,delib30,2,0)*(Físico!AF6),0)</f>
        <v>0</v>
      </c>
      <c r="AH6" s="1">
        <f>IFERROR(VLOOKUP($A6,delib30,2,0)*(Físico!AG6),0)</f>
        <v>0</v>
      </c>
      <c r="AI6" s="1">
        <f>IFERROR(VLOOKUP($A6,delib30,2,0)*(Físico!AH6),0)</f>
        <v>0</v>
      </c>
      <c r="AJ6" s="1">
        <f t="shared" si="1"/>
        <v>1661.76</v>
      </c>
    </row>
    <row r="7" spans="1:36" x14ac:dyDescent="0.25">
      <c r="A7">
        <f t="shared" si="0"/>
        <v>405030045</v>
      </c>
      <c r="B7" t="s">
        <v>42</v>
      </c>
      <c r="C7" s="1">
        <f>IFERROR(VLOOKUP($A7,delib30,2,0)*(Físico!B7),0)</f>
        <v>0</v>
      </c>
      <c r="D7" s="1">
        <f>IFERROR(VLOOKUP($A7,delib30,2,0)*(Físico!C7),0)</f>
        <v>0</v>
      </c>
      <c r="E7" s="1">
        <f>IFERROR(VLOOKUP($A7,delib30,2,0)*(Físico!D7),0)</f>
        <v>0</v>
      </c>
      <c r="F7" s="1">
        <f>IFERROR(VLOOKUP($A7,delib30,2,0)*(Físico!E7),0)</f>
        <v>0</v>
      </c>
      <c r="G7" s="1">
        <f>IFERROR(VLOOKUP($A7,delib30,2,0)*(Físico!F7),0)</f>
        <v>0</v>
      </c>
      <c r="H7" s="1">
        <f>IFERROR(VLOOKUP($A7,delib30,2,0)*(Físico!G7),0)</f>
        <v>0</v>
      </c>
      <c r="I7" s="1">
        <f>IFERROR(VLOOKUP($A7,delib30,2,0)*(Físico!H7),0)</f>
        <v>0</v>
      </c>
      <c r="J7" s="1">
        <f>IFERROR(VLOOKUP($A7,delib30,2,0)*(Físico!I7),0)</f>
        <v>0</v>
      </c>
      <c r="K7" s="1">
        <f>IFERROR(VLOOKUP($A7,delib30,2,0)*(Físico!J7),0)</f>
        <v>0</v>
      </c>
      <c r="L7" s="1">
        <f>IFERROR(VLOOKUP($A7,delib30,2,0)*(Físico!K7),0)</f>
        <v>0</v>
      </c>
      <c r="M7" s="1">
        <f>IFERROR(VLOOKUP($A7,delib30,2,0)*(Físico!L7),0)</f>
        <v>0</v>
      </c>
      <c r="N7" s="1">
        <f>IFERROR(VLOOKUP($A7,delib30,2,0)*(Físico!M7),0)</f>
        <v>0</v>
      </c>
      <c r="O7" s="1">
        <f>IFERROR(VLOOKUP($A7,delib30,2,0)*(Físico!N7),0)</f>
        <v>0</v>
      </c>
      <c r="P7" s="1">
        <f>IFERROR(VLOOKUP($A7,delib30,2,0)*(Físico!O7),0)</f>
        <v>0</v>
      </c>
      <c r="Q7" s="1">
        <f>IFERROR(VLOOKUP($A7,delib30,2,0)*(Físico!P7),0)</f>
        <v>2152.1999999999998</v>
      </c>
      <c r="R7" s="1">
        <f>IFERROR(VLOOKUP($A7,delib30,2,0)*(Físico!Q7),0)</f>
        <v>0</v>
      </c>
      <c r="S7" s="1">
        <f>IFERROR(VLOOKUP($A7,delib30,2,0)*(Físico!R7),0)</f>
        <v>3766.3499999999995</v>
      </c>
      <c r="T7" s="1">
        <f>IFERROR(VLOOKUP($A7,delib30,2,0)*(Físico!S7),0)</f>
        <v>1076.0999999999999</v>
      </c>
      <c r="U7" s="1">
        <f>IFERROR(VLOOKUP($A7,delib30,2,0)*(Físico!T7),0)</f>
        <v>0</v>
      </c>
      <c r="V7" s="1">
        <f>IFERROR(VLOOKUP($A7,delib30,2,0)*(Físico!U7),0)</f>
        <v>22060.05</v>
      </c>
      <c r="W7" s="1">
        <f>IFERROR(VLOOKUP($A7,delib30,2,0)*(Físico!V7),0)</f>
        <v>0</v>
      </c>
      <c r="X7" s="1">
        <f>IFERROR(VLOOKUP($A7,delib30,2,0)*(Físico!W7),0)</f>
        <v>2690.25</v>
      </c>
      <c r="Y7" s="1">
        <f>IFERROR(VLOOKUP($A7,delib30,2,0)*(Físico!X7),0)</f>
        <v>0</v>
      </c>
      <c r="Z7" s="1">
        <f>IFERROR(VLOOKUP($A7,delib30,2,0)*(Físico!Y7),0)</f>
        <v>0</v>
      </c>
      <c r="AA7" s="1">
        <f>IFERROR(VLOOKUP($A7,delib30,2,0)*(Físico!Z7),0)</f>
        <v>0</v>
      </c>
      <c r="AB7" s="1">
        <f>IFERROR(VLOOKUP($A7,delib30,2,0)*(Físico!AA7),0)</f>
        <v>0</v>
      </c>
      <c r="AC7" s="1">
        <f>IFERROR(VLOOKUP($A7,delib30,2,0)*(Físico!AB7),0)</f>
        <v>0</v>
      </c>
      <c r="AD7" s="1">
        <f>IFERROR(VLOOKUP($A7,delib30,2,0)*(Físico!AC7),0)</f>
        <v>1076.0999999999999</v>
      </c>
      <c r="AE7" s="1">
        <f>IFERROR(VLOOKUP($A7,delib30,2,0)*(Físico!AD7),0)</f>
        <v>0</v>
      </c>
      <c r="AF7" s="1">
        <f>IFERROR(VLOOKUP($A7,delib30,2,0)*(Físico!AE7),0)</f>
        <v>0</v>
      </c>
      <c r="AG7" s="1">
        <f>IFERROR(VLOOKUP($A7,delib30,2,0)*(Físico!AF7),0)</f>
        <v>0</v>
      </c>
      <c r="AH7" s="1">
        <f>IFERROR(VLOOKUP($A7,delib30,2,0)*(Físico!AG7),0)</f>
        <v>0</v>
      </c>
      <c r="AI7" s="1">
        <f>IFERROR(VLOOKUP($A7,delib30,2,0)*(Físico!AH7),0)</f>
        <v>0</v>
      </c>
      <c r="AJ7" s="1">
        <f t="shared" si="1"/>
        <v>32821.049999999996</v>
      </c>
    </row>
    <row r="8" spans="1:36" x14ac:dyDescent="0.25">
      <c r="A8">
        <f t="shared" si="0"/>
        <v>405030134</v>
      </c>
      <c r="B8" t="s">
        <v>43</v>
      </c>
      <c r="C8" s="1">
        <f>IFERROR(VLOOKUP($A8,delib30,2,0)*(Físico!B8),0)</f>
        <v>0</v>
      </c>
      <c r="D8" s="1">
        <f>IFERROR(VLOOKUP($A8,delib30,2,0)*(Físico!C8),0)</f>
        <v>381.08</v>
      </c>
      <c r="E8" s="1">
        <f>IFERROR(VLOOKUP($A8,delib30,2,0)*(Físico!D8),0)</f>
        <v>0</v>
      </c>
      <c r="F8" s="1">
        <f>IFERROR(VLOOKUP($A8,delib30,2,0)*(Físico!E8),0)</f>
        <v>0</v>
      </c>
      <c r="G8" s="1">
        <f>IFERROR(VLOOKUP($A8,delib30,2,0)*(Físico!F8),0)</f>
        <v>0</v>
      </c>
      <c r="H8" s="1">
        <f>IFERROR(VLOOKUP($A8,delib30,2,0)*(Físico!G8),0)</f>
        <v>0</v>
      </c>
      <c r="I8" s="1">
        <f>IFERROR(VLOOKUP($A8,delib30,2,0)*(Físico!H8),0)</f>
        <v>0</v>
      </c>
      <c r="J8" s="1">
        <f>IFERROR(VLOOKUP($A8,delib30,2,0)*(Físico!I8),0)</f>
        <v>0</v>
      </c>
      <c r="K8" s="1">
        <f>IFERROR(VLOOKUP($A8,delib30,2,0)*(Físico!J8),0)</f>
        <v>0</v>
      </c>
      <c r="L8" s="1">
        <f>IFERROR(VLOOKUP($A8,delib30,2,0)*(Físico!K8),0)</f>
        <v>0</v>
      </c>
      <c r="M8" s="1">
        <f>IFERROR(VLOOKUP($A8,delib30,2,0)*(Físico!L8),0)</f>
        <v>5716.2</v>
      </c>
      <c r="N8" s="1">
        <f>IFERROR(VLOOKUP($A8,delib30,2,0)*(Físico!M8),0)</f>
        <v>0</v>
      </c>
      <c r="O8" s="1">
        <f>IFERROR(VLOOKUP($A8,delib30,2,0)*(Físico!N8),0)</f>
        <v>0</v>
      </c>
      <c r="P8" s="1">
        <f>IFERROR(VLOOKUP($A8,delib30,2,0)*(Físico!O8),0)</f>
        <v>0</v>
      </c>
      <c r="Q8" s="1">
        <f>IFERROR(VLOOKUP($A8,delib30,2,0)*(Físico!P8),0)</f>
        <v>0</v>
      </c>
      <c r="R8" s="1">
        <f>IFERROR(VLOOKUP($A8,delib30,2,0)*(Físico!Q8),0)</f>
        <v>0</v>
      </c>
      <c r="S8" s="1">
        <f>IFERROR(VLOOKUP($A8,delib30,2,0)*(Físico!R8),0)</f>
        <v>381.08</v>
      </c>
      <c r="T8" s="1">
        <f>IFERROR(VLOOKUP($A8,delib30,2,0)*(Físico!S8),0)</f>
        <v>0</v>
      </c>
      <c r="U8" s="1">
        <f>IFERROR(VLOOKUP($A8,delib30,2,0)*(Físico!T8),0)</f>
        <v>0</v>
      </c>
      <c r="V8" s="1">
        <f>IFERROR(VLOOKUP($A8,delib30,2,0)*(Físico!U8),0)</f>
        <v>0</v>
      </c>
      <c r="W8" s="1">
        <f>IFERROR(VLOOKUP($A8,delib30,2,0)*(Físico!V8),0)</f>
        <v>0</v>
      </c>
      <c r="X8" s="1">
        <f>IFERROR(VLOOKUP($A8,delib30,2,0)*(Físico!W8),0)</f>
        <v>0</v>
      </c>
      <c r="Y8" s="1">
        <f>IFERROR(VLOOKUP($A8,delib30,2,0)*(Físico!X8),0)</f>
        <v>0</v>
      </c>
      <c r="Z8" s="1">
        <f>IFERROR(VLOOKUP($A8,delib30,2,0)*(Físico!Y8),0)</f>
        <v>0</v>
      </c>
      <c r="AA8" s="1">
        <f>IFERROR(VLOOKUP($A8,delib30,2,0)*(Físico!Z8),0)</f>
        <v>0</v>
      </c>
      <c r="AB8" s="1">
        <f>IFERROR(VLOOKUP($A8,delib30,2,0)*(Físico!AA8),0)</f>
        <v>0</v>
      </c>
      <c r="AC8" s="1">
        <f>IFERROR(VLOOKUP($A8,delib30,2,0)*(Físico!AB8),0)</f>
        <v>0</v>
      </c>
      <c r="AD8" s="1">
        <f>IFERROR(VLOOKUP($A8,delib30,2,0)*(Físico!AC8),0)</f>
        <v>0</v>
      </c>
      <c r="AE8" s="1">
        <f>IFERROR(VLOOKUP($A8,delib30,2,0)*(Físico!AD8),0)</f>
        <v>0</v>
      </c>
      <c r="AF8" s="1">
        <f>IFERROR(VLOOKUP($A8,delib30,2,0)*(Físico!AE8),0)</f>
        <v>0</v>
      </c>
      <c r="AG8" s="1">
        <f>IFERROR(VLOOKUP($A8,delib30,2,0)*(Físico!AF8),0)</f>
        <v>0</v>
      </c>
      <c r="AH8" s="1">
        <f>IFERROR(VLOOKUP($A8,delib30,2,0)*(Físico!AG8),0)</f>
        <v>0</v>
      </c>
      <c r="AI8" s="1">
        <f>IFERROR(VLOOKUP($A8,delib30,2,0)*(Físico!AH8),0)</f>
        <v>0</v>
      </c>
      <c r="AJ8" s="1">
        <f t="shared" si="1"/>
        <v>6478.36</v>
      </c>
    </row>
    <row r="9" spans="1:36" x14ac:dyDescent="0.25">
      <c r="A9">
        <f t="shared" si="0"/>
        <v>405030193</v>
      </c>
      <c r="B9" t="s">
        <v>44</v>
      </c>
      <c r="C9" s="1">
        <f>IFERROR(VLOOKUP($A9,delib30,2,0)*(Físico!B9),0)</f>
        <v>0</v>
      </c>
      <c r="D9" s="1">
        <f>IFERROR(VLOOKUP($A9,delib30,2,0)*(Físico!C9),0)</f>
        <v>0</v>
      </c>
      <c r="E9" s="1">
        <f>IFERROR(VLOOKUP($A9,delib30,2,0)*(Físico!D9),0)</f>
        <v>0</v>
      </c>
      <c r="F9" s="1">
        <f>IFERROR(VLOOKUP($A9,delib30,2,0)*(Físico!E9),0)</f>
        <v>0</v>
      </c>
      <c r="G9" s="1">
        <f>IFERROR(VLOOKUP($A9,delib30,2,0)*(Físico!F9),0)</f>
        <v>0</v>
      </c>
      <c r="H9" s="1">
        <f>IFERROR(VLOOKUP($A9,delib30,2,0)*(Físico!G9),0)</f>
        <v>0</v>
      </c>
      <c r="I9" s="1">
        <f>IFERROR(VLOOKUP($A9,delib30,2,0)*(Físico!H9),0)</f>
        <v>0</v>
      </c>
      <c r="J9" s="1">
        <f>IFERROR(VLOOKUP($A9,delib30,2,0)*(Físico!I9),0)</f>
        <v>0</v>
      </c>
      <c r="K9" s="1">
        <f>IFERROR(VLOOKUP($A9,delib30,2,0)*(Físico!J9),0)</f>
        <v>0</v>
      </c>
      <c r="L9" s="1">
        <f>IFERROR(VLOOKUP($A9,delib30,2,0)*(Físico!K9),0)</f>
        <v>0</v>
      </c>
      <c r="M9" s="1">
        <f>IFERROR(VLOOKUP($A9,delib30,2,0)*(Físico!L9),0)</f>
        <v>0</v>
      </c>
      <c r="N9" s="1">
        <f>IFERROR(VLOOKUP($A9,delib30,2,0)*(Físico!M9),0)</f>
        <v>0</v>
      </c>
      <c r="O9" s="1">
        <f>IFERROR(VLOOKUP($A9,delib30,2,0)*(Físico!N9),0)</f>
        <v>0</v>
      </c>
      <c r="P9" s="1">
        <f>IFERROR(VLOOKUP($A9,delib30,2,0)*(Físico!O9),0)</f>
        <v>0</v>
      </c>
      <c r="Q9" s="1">
        <f>IFERROR(VLOOKUP($A9,delib30,2,0)*(Físico!P9),0)</f>
        <v>0</v>
      </c>
      <c r="R9" s="1">
        <f>IFERROR(VLOOKUP($A9,delib30,2,0)*(Físico!Q9),0)</f>
        <v>0</v>
      </c>
      <c r="S9" s="1">
        <f>IFERROR(VLOOKUP($A9,delib30,2,0)*(Físico!R9),0)</f>
        <v>860.92</v>
      </c>
      <c r="T9" s="1">
        <f>IFERROR(VLOOKUP($A9,delib30,2,0)*(Físico!S9),0)</f>
        <v>0</v>
      </c>
      <c r="U9" s="1">
        <f>IFERROR(VLOOKUP($A9,delib30,2,0)*(Físico!T9),0)</f>
        <v>0</v>
      </c>
      <c r="V9" s="1">
        <f>IFERROR(VLOOKUP($A9,delib30,2,0)*(Físico!U9),0)</f>
        <v>0</v>
      </c>
      <c r="W9" s="1">
        <f>IFERROR(VLOOKUP($A9,delib30,2,0)*(Físico!V9),0)</f>
        <v>7317.82</v>
      </c>
      <c r="X9" s="1">
        <f>IFERROR(VLOOKUP($A9,delib30,2,0)*(Físico!W9),0)</f>
        <v>4304.5999999999995</v>
      </c>
      <c r="Y9" s="1">
        <f>IFERROR(VLOOKUP($A9,delib30,2,0)*(Físico!X9),0)</f>
        <v>0</v>
      </c>
      <c r="Z9" s="1">
        <f>IFERROR(VLOOKUP($A9,delib30,2,0)*(Físico!Y9),0)</f>
        <v>0</v>
      </c>
      <c r="AA9" s="1">
        <f>IFERROR(VLOOKUP($A9,delib30,2,0)*(Físico!Z9),0)</f>
        <v>0</v>
      </c>
      <c r="AB9" s="1">
        <f>IFERROR(VLOOKUP($A9,delib30,2,0)*(Físico!AA9),0)</f>
        <v>0</v>
      </c>
      <c r="AC9" s="1">
        <f>IFERROR(VLOOKUP($A9,delib30,2,0)*(Físico!AB9),0)</f>
        <v>0</v>
      </c>
      <c r="AD9" s="1">
        <f>IFERROR(VLOOKUP($A9,delib30,2,0)*(Físico!AC9),0)</f>
        <v>13774.72</v>
      </c>
      <c r="AE9" s="1">
        <f>IFERROR(VLOOKUP($A9,delib30,2,0)*(Físico!AD9),0)</f>
        <v>7317.82</v>
      </c>
      <c r="AF9" s="1">
        <f>IFERROR(VLOOKUP($A9,delib30,2,0)*(Físico!AE9),0)</f>
        <v>0</v>
      </c>
      <c r="AG9" s="1">
        <f>IFERROR(VLOOKUP($A9,delib30,2,0)*(Físico!AF9),0)</f>
        <v>0</v>
      </c>
      <c r="AH9" s="1">
        <f>IFERROR(VLOOKUP($A9,delib30,2,0)*(Físico!AG9),0)</f>
        <v>21092.539999999997</v>
      </c>
      <c r="AI9" s="1">
        <f>IFERROR(VLOOKUP($A9,delib30,2,0)*(Físico!AH9),0)</f>
        <v>9470.119999999999</v>
      </c>
      <c r="AJ9" s="1">
        <f t="shared" si="1"/>
        <v>64138.539999999994</v>
      </c>
    </row>
    <row r="10" spans="1:36" x14ac:dyDescent="0.25">
      <c r="A10">
        <f t="shared" si="0"/>
        <v>405040105</v>
      </c>
      <c r="B10" t="s">
        <v>45</v>
      </c>
      <c r="C10" s="1">
        <f>IFERROR(VLOOKUP($A10,delib30,2,0)*(Físico!B10),0)</f>
        <v>0</v>
      </c>
      <c r="D10" s="1">
        <f>IFERROR(VLOOKUP($A10,delib30,2,0)*(Físico!C10),0)</f>
        <v>0</v>
      </c>
      <c r="E10" s="1">
        <f>IFERROR(VLOOKUP($A10,delib30,2,0)*(Físico!D10),0)</f>
        <v>0</v>
      </c>
      <c r="F10" s="1">
        <f>IFERROR(VLOOKUP($A10,delib30,2,0)*(Físico!E10),0)</f>
        <v>0</v>
      </c>
      <c r="G10" s="1">
        <f>IFERROR(VLOOKUP($A10,delib30,2,0)*(Físico!F10),0)</f>
        <v>0</v>
      </c>
      <c r="H10" s="1">
        <f>IFERROR(VLOOKUP($A10,delib30,2,0)*(Físico!G10),0)</f>
        <v>0</v>
      </c>
      <c r="I10" s="1">
        <f>IFERROR(VLOOKUP($A10,delib30,2,0)*(Físico!H10),0)</f>
        <v>0</v>
      </c>
      <c r="J10" s="1">
        <f>IFERROR(VLOOKUP($A10,delib30,2,0)*(Físico!I10),0)</f>
        <v>0</v>
      </c>
      <c r="K10" s="1">
        <f>IFERROR(VLOOKUP($A10,delib30,2,0)*(Físico!J10),0)</f>
        <v>0</v>
      </c>
      <c r="L10" s="1">
        <f>IFERROR(VLOOKUP($A10,delib30,2,0)*(Físico!K10),0)</f>
        <v>0</v>
      </c>
      <c r="M10" s="1">
        <f>IFERROR(VLOOKUP($A10,delib30,2,0)*(Físico!L10),0)</f>
        <v>0</v>
      </c>
      <c r="N10" s="1">
        <f>IFERROR(VLOOKUP($A10,delib30,2,0)*(Físico!M10),0)</f>
        <v>0</v>
      </c>
      <c r="O10" s="1">
        <f>IFERROR(VLOOKUP($A10,delib30,2,0)*(Físico!N10),0)</f>
        <v>0</v>
      </c>
      <c r="P10" s="1">
        <f>IFERROR(VLOOKUP($A10,delib30,2,0)*(Físico!O10),0)</f>
        <v>0</v>
      </c>
      <c r="Q10" s="1">
        <f>IFERROR(VLOOKUP($A10,delib30,2,0)*(Físico!P10),0)</f>
        <v>0</v>
      </c>
      <c r="R10" s="1">
        <f>IFERROR(VLOOKUP($A10,delib30,2,0)*(Físico!Q10),0)</f>
        <v>0</v>
      </c>
      <c r="S10" s="1">
        <f>IFERROR(VLOOKUP($A10,delib30,2,0)*(Físico!R10),0)</f>
        <v>0</v>
      </c>
      <c r="T10" s="1">
        <f>IFERROR(VLOOKUP($A10,delib30,2,0)*(Físico!S10),0)</f>
        <v>0</v>
      </c>
      <c r="U10" s="1">
        <f>IFERROR(VLOOKUP($A10,delib30,2,0)*(Físico!T10),0)</f>
        <v>0</v>
      </c>
      <c r="V10" s="1">
        <f>IFERROR(VLOOKUP($A10,delib30,2,0)*(Físico!U10),0)</f>
        <v>0</v>
      </c>
      <c r="W10" s="1">
        <f>IFERROR(VLOOKUP($A10,delib30,2,0)*(Físico!V10),0)</f>
        <v>0</v>
      </c>
      <c r="X10" s="1">
        <f>IFERROR(VLOOKUP($A10,delib30,2,0)*(Físico!W10),0)</f>
        <v>0</v>
      </c>
      <c r="Y10" s="1">
        <f>IFERROR(VLOOKUP($A10,delib30,2,0)*(Físico!X10),0)</f>
        <v>0</v>
      </c>
      <c r="Z10" s="1">
        <f>IFERROR(VLOOKUP($A10,delib30,2,0)*(Físico!Y10),0)</f>
        <v>0</v>
      </c>
      <c r="AA10" s="1">
        <f>IFERROR(VLOOKUP($A10,delib30,2,0)*(Físico!Z10),0)</f>
        <v>0</v>
      </c>
      <c r="AB10" s="1">
        <f>IFERROR(VLOOKUP($A10,delib30,2,0)*(Físico!AA10),0)</f>
        <v>0</v>
      </c>
      <c r="AC10" s="1">
        <f>IFERROR(VLOOKUP($A10,delib30,2,0)*(Físico!AB10),0)</f>
        <v>0</v>
      </c>
      <c r="AD10" s="1">
        <f>IFERROR(VLOOKUP($A10,delib30,2,0)*(Físico!AC10),0)</f>
        <v>0</v>
      </c>
      <c r="AE10" s="1">
        <f>IFERROR(VLOOKUP($A10,delib30,2,0)*(Físico!AD10),0)</f>
        <v>846.19</v>
      </c>
      <c r="AF10" s="1">
        <f>IFERROR(VLOOKUP($A10,delib30,2,0)*(Físico!AE10),0)</f>
        <v>0</v>
      </c>
      <c r="AG10" s="1">
        <f>IFERROR(VLOOKUP($A10,delib30,2,0)*(Físico!AF10),0)</f>
        <v>0</v>
      </c>
      <c r="AH10" s="1">
        <f>IFERROR(VLOOKUP($A10,delib30,2,0)*(Físico!AG10),0)</f>
        <v>0</v>
      </c>
      <c r="AI10" s="1">
        <f>IFERROR(VLOOKUP($A10,delib30,2,0)*(Físico!AH10),0)</f>
        <v>0</v>
      </c>
      <c r="AJ10" s="1">
        <f t="shared" si="1"/>
        <v>846.19</v>
      </c>
    </row>
    <row r="11" spans="1:36" x14ac:dyDescent="0.25">
      <c r="A11">
        <f t="shared" si="0"/>
        <v>405040202</v>
      </c>
      <c r="B11" t="s">
        <v>46</v>
      </c>
      <c r="C11" s="1">
        <f>IFERROR(VLOOKUP($A11,delib30,2,0)*(Físico!B11),0)</f>
        <v>0</v>
      </c>
      <c r="D11" s="1">
        <f>IFERROR(VLOOKUP($A11,delib30,2,0)*(Físico!C11),0)</f>
        <v>0</v>
      </c>
      <c r="E11" s="1">
        <f>IFERROR(VLOOKUP($A11,delib30,2,0)*(Físico!D11),0)</f>
        <v>0</v>
      </c>
      <c r="F11" s="1">
        <f>IFERROR(VLOOKUP($A11,delib30,2,0)*(Físico!E11),0)</f>
        <v>0</v>
      </c>
      <c r="G11" s="1">
        <f>IFERROR(VLOOKUP($A11,delib30,2,0)*(Físico!F11),0)</f>
        <v>0</v>
      </c>
      <c r="H11" s="1">
        <f>IFERROR(VLOOKUP($A11,delib30,2,0)*(Físico!G11),0)</f>
        <v>0</v>
      </c>
      <c r="I11" s="1">
        <f>IFERROR(VLOOKUP($A11,delib30,2,0)*(Físico!H11),0)</f>
        <v>0</v>
      </c>
      <c r="J11" s="1">
        <f>IFERROR(VLOOKUP($A11,delib30,2,0)*(Físico!I11),0)</f>
        <v>0</v>
      </c>
      <c r="K11" s="1">
        <f>IFERROR(VLOOKUP($A11,delib30,2,0)*(Físico!J11),0)</f>
        <v>0</v>
      </c>
      <c r="L11" s="1">
        <f>IFERROR(VLOOKUP($A11,delib30,2,0)*(Físico!K11),0)</f>
        <v>0</v>
      </c>
      <c r="M11" s="1">
        <f>IFERROR(VLOOKUP($A11,delib30,2,0)*(Físico!L11),0)</f>
        <v>0</v>
      </c>
      <c r="N11" s="1">
        <f>IFERROR(VLOOKUP($A11,delib30,2,0)*(Físico!M11),0)</f>
        <v>0</v>
      </c>
      <c r="O11" s="1">
        <f>IFERROR(VLOOKUP($A11,delib30,2,0)*(Físico!N11),0)</f>
        <v>0</v>
      </c>
      <c r="P11" s="1">
        <f>IFERROR(VLOOKUP($A11,delib30,2,0)*(Físico!O11),0)</f>
        <v>0</v>
      </c>
      <c r="Q11" s="1">
        <f>IFERROR(VLOOKUP($A11,delib30,2,0)*(Físico!P11),0)</f>
        <v>0</v>
      </c>
      <c r="R11" s="1">
        <f>IFERROR(VLOOKUP($A11,delib30,2,0)*(Físico!Q11),0)</f>
        <v>0</v>
      </c>
      <c r="S11" s="1">
        <f>IFERROR(VLOOKUP($A11,delib30,2,0)*(Físico!R11),0)</f>
        <v>0</v>
      </c>
      <c r="T11" s="1">
        <f>IFERROR(VLOOKUP($A11,delib30,2,0)*(Físico!S11),0)</f>
        <v>0</v>
      </c>
      <c r="U11" s="1">
        <f>IFERROR(VLOOKUP($A11,delib30,2,0)*(Físico!T11),0)</f>
        <v>0</v>
      </c>
      <c r="V11" s="1">
        <f>IFERROR(VLOOKUP($A11,delib30,2,0)*(Físico!U11),0)</f>
        <v>0</v>
      </c>
      <c r="W11" s="1">
        <f>IFERROR(VLOOKUP($A11,delib30,2,0)*(Físico!V11),0)</f>
        <v>0</v>
      </c>
      <c r="X11" s="1">
        <f>IFERROR(VLOOKUP($A11,delib30,2,0)*(Físico!W11),0)</f>
        <v>0</v>
      </c>
      <c r="Y11" s="1">
        <f>IFERROR(VLOOKUP($A11,delib30,2,0)*(Físico!X11),0)</f>
        <v>0</v>
      </c>
      <c r="Z11" s="1">
        <f>IFERROR(VLOOKUP($A11,delib30,2,0)*(Físico!Y11),0)</f>
        <v>0</v>
      </c>
      <c r="AA11" s="1">
        <f>IFERROR(VLOOKUP($A11,delib30,2,0)*(Físico!Z11),0)</f>
        <v>0</v>
      </c>
      <c r="AB11" s="1">
        <f>IFERROR(VLOOKUP($A11,delib30,2,0)*(Físico!AA11),0)</f>
        <v>0</v>
      </c>
      <c r="AC11" s="1">
        <f>IFERROR(VLOOKUP($A11,delib30,2,0)*(Físico!AB11),0)</f>
        <v>0</v>
      </c>
      <c r="AD11" s="1">
        <f>IFERROR(VLOOKUP($A11,delib30,2,0)*(Físico!AC11),0)</f>
        <v>0</v>
      </c>
      <c r="AE11" s="1">
        <f>IFERROR(VLOOKUP($A11,delib30,2,0)*(Físico!AD11),0)</f>
        <v>0</v>
      </c>
      <c r="AF11" s="1">
        <f>IFERROR(VLOOKUP($A11,delib30,2,0)*(Físico!AE11),0)</f>
        <v>0</v>
      </c>
      <c r="AG11" s="1">
        <f>IFERROR(VLOOKUP($A11,delib30,2,0)*(Físico!AF11),0)</f>
        <v>0</v>
      </c>
      <c r="AH11" s="1">
        <f>IFERROR(VLOOKUP($A11,delib30,2,0)*(Físico!AG11),0)</f>
        <v>0</v>
      </c>
      <c r="AI11" s="1">
        <f>IFERROR(VLOOKUP($A11,delib30,2,0)*(Físico!AH11),0)</f>
        <v>0</v>
      </c>
      <c r="AJ11" s="1">
        <f t="shared" si="1"/>
        <v>0</v>
      </c>
    </row>
    <row r="12" spans="1:36" x14ac:dyDescent="0.25">
      <c r="A12">
        <f t="shared" si="0"/>
        <v>405050020</v>
      </c>
      <c r="B12" t="s">
        <v>47</v>
      </c>
      <c r="C12" s="1">
        <f>IFERROR(VLOOKUP($A12,delib30,2,0)*(Físico!B12),0)</f>
        <v>0</v>
      </c>
      <c r="D12" s="1">
        <f>IFERROR(VLOOKUP($A12,delib30,2,0)*(Físico!C12),0)</f>
        <v>0</v>
      </c>
      <c r="E12" s="1">
        <f>IFERROR(VLOOKUP($A12,delib30,2,0)*(Físico!D12),0)</f>
        <v>0</v>
      </c>
      <c r="F12" s="1">
        <f>IFERROR(VLOOKUP($A12,delib30,2,0)*(Físico!E12),0)</f>
        <v>0</v>
      </c>
      <c r="G12" s="1">
        <f>IFERROR(VLOOKUP($A12,delib30,2,0)*(Físico!F12),0)</f>
        <v>28418.039999999997</v>
      </c>
      <c r="H12" s="1">
        <f>IFERROR(VLOOKUP($A12,delib30,2,0)*(Físico!G12),0)</f>
        <v>0</v>
      </c>
      <c r="I12" s="1">
        <f>IFERROR(VLOOKUP($A12,delib30,2,0)*(Físico!H12),0)</f>
        <v>0</v>
      </c>
      <c r="J12" s="1">
        <f>IFERROR(VLOOKUP($A12,delib30,2,0)*(Físico!I12),0)</f>
        <v>0</v>
      </c>
      <c r="K12" s="1">
        <f>IFERROR(VLOOKUP($A12,delib30,2,0)*(Físico!J12),0)</f>
        <v>0</v>
      </c>
      <c r="L12" s="1">
        <f>IFERROR(VLOOKUP($A12,delib30,2,0)*(Físico!K12),0)</f>
        <v>0</v>
      </c>
      <c r="M12" s="1">
        <f>IFERROR(VLOOKUP($A12,delib30,2,0)*(Físico!L12),0)</f>
        <v>0</v>
      </c>
      <c r="N12" s="1">
        <f>IFERROR(VLOOKUP($A12,delib30,2,0)*(Físico!M12),0)</f>
        <v>902.16</v>
      </c>
      <c r="O12" s="1">
        <f>IFERROR(VLOOKUP($A12,delib30,2,0)*(Físico!N12),0)</f>
        <v>0</v>
      </c>
      <c r="P12" s="1">
        <f>IFERROR(VLOOKUP($A12,delib30,2,0)*(Físico!O12),0)</f>
        <v>0</v>
      </c>
      <c r="Q12" s="1">
        <f>IFERROR(VLOOKUP($A12,delib30,2,0)*(Físico!P12),0)</f>
        <v>0</v>
      </c>
      <c r="R12" s="1">
        <f>IFERROR(VLOOKUP($A12,delib30,2,0)*(Físico!Q12),0)</f>
        <v>2255.4</v>
      </c>
      <c r="S12" s="1">
        <f>IFERROR(VLOOKUP($A12,delib30,2,0)*(Físico!R12),0)</f>
        <v>3608.64</v>
      </c>
      <c r="T12" s="1">
        <f>IFERROR(VLOOKUP($A12,delib30,2,0)*(Físico!S12),0)</f>
        <v>5864.04</v>
      </c>
      <c r="U12" s="1">
        <f>IFERROR(VLOOKUP($A12,delib30,2,0)*(Físico!T12),0)</f>
        <v>3157.56</v>
      </c>
      <c r="V12" s="1">
        <f>IFERROR(VLOOKUP($A12,delib30,2,0)*(Físico!U12),0)</f>
        <v>902.16</v>
      </c>
      <c r="W12" s="1">
        <f>IFERROR(VLOOKUP($A12,delib30,2,0)*(Físico!V12),0)</f>
        <v>18945.36</v>
      </c>
      <c r="X12" s="1">
        <f>IFERROR(VLOOKUP($A12,delib30,2,0)*(Físico!W12),0)</f>
        <v>45559.08</v>
      </c>
      <c r="Y12" s="1">
        <f>IFERROR(VLOOKUP($A12,delib30,2,0)*(Físico!X12),0)</f>
        <v>30673.439999999999</v>
      </c>
      <c r="Z12" s="1">
        <f>IFERROR(VLOOKUP($A12,delib30,2,0)*(Físico!Y12),0)</f>
        <v>9021.6</v>
      </c>
      <c r="AA12" s="1">
        <f>IFERROR(VLOOKUP($A12,delib30,2,0)*(Físico!Z12),0)</f>
        <v>1804.32</v>
      </c>
      <c r="AB12" s="1">
        <f>IFERROR(VLOOKUP($A12,delib30,2,0)*(Físico!AA12),0)</f>
        <v>1353.24</v>
      </c>
      <c r="AC12" s="1">
        <f>IFERROR(VLOOKUP($A12,delib30,2,0)*(Físico!AB12),0)</f>
        <v>0</v>
      </c>
      <c r="AD12" s="1">
        <f>IFERROR(VLOOKUP($A12,delib30,2,0)*(Físico!AC12),0)</f>
        <v>37890.720000000001</v>
      </c>
      <c r="AE12" s="1">
        <f>IFERROR(VLOOKUP($A12,delib30,2,0)*(Físico!AD12),0)</f>
        <v>55031.759999999995</v>
      </c>
      <c r="AF12" s="1">
        <f>IFERROR(VLOOKUP($A12,delib30,2,0)*(Físico!AE12),0)</f>
        <v>14885.64</v>
      </c>
      <c r="AG12" s="1">
        <f>IFERROR(VLOOKUP($A12,delib30,2,0)*(Físico!AF12),0)</f>
        <v>0</v>
      </c>
      <c r="AH12" s="1">
        <f>IFERROR(VLOOKUP($A12,delib30,2,0)*(Físico!AG12),0)</f>
        <v>13983.48</v>
      </c>
      <c r="AI12" s="1">
        <f>IFERROR(VLOOKUP($A12,delib30,2,0)*(Físico!AH12),0)</f>
        <v>11277</v>
      </c>
      <c r="AJ12" s="1">
        <f t="shared" si="1"/>
        <v>285533.64</v>
      </c>
    </row>
    <row r="13" spans="1:36" x14ac:dyDescent="0.25">
      <c r="A13">
        <f t="shared" si="0"/>
        <v>405050046</v>
      </c>
      <c r="B13" t="s">
        <v>48</v>
      </c>
      <c r="C13" s="1">
        <f>IFERROR(VLOOKUP($A13,delib30,2,0)*(Físico!B13),0)</f>
        <v>0</v>
      </c>
      <c r="D13" s="1">
        <f>IFERROR(VLOOKUP($A13,delib30,2,0)*(Físico!C13),0)</f>
        <v>0</v>
      </c>
      <c r="E13" s="1">
        <f>IFERROR(VLOOKUP($A13,delib30,2,0)*(Físico!D13),0)</f>
        <v>0</v>
      </c>
      <c r="F13" s="1">
        <f>IFERROR(VLOOKUP($A13,delib30,2,0)*(Físico!E13),0)</f>
        <v>0</v>
      </c>
      <c r="G13" s="1">
        <f>IFERROR(VLOOKUP($A13,delib30,2,0)*(Físico!F13),0)</f>
        <v>0</v>
      </c>
      <c r="H13" s="1">
        <f>IFERROR(VLOOKUP($A13,delib30,2,0)*(Físico!G13),0)</f>
        <v>0</v>
      </c>
      <c r="I13" s="1">
        <f>IFERROR(VLOOKUP($A13,delib30,2,0)*(Físico!H13),0)</f>
        <v>0</v>
      </c>
      <c r="J13" s="1">
        <f>IFERROR(VLOOKUP($A13,delib30,2,0)*(Físico!I13),0)</f>
        <v>0</v>
      </c>
      <c r="K13" s="1">
        <f>IFERROR(VLOOKUP($A13,delib30,2,0)*(Físico!J13),0)</f>
        <v>0</v>
      </c>
      <c r="L13" s="1">
        <f>IFERROR(VLOOKUP($A13,delib30,2,0)*(Físico!K13),0)</f>
        <v>0</v>
      </c>
      <c r="M13" s="1">
        <f>IFERROR(VLOOKUP($A13,delib30,2,0)*(Físico!L13),0)</f>
        <v>0</v>
      </c>
      <c r="N13" s="1">
        <f>IFERROR(VLOOKUP($A13,delib30,2,0)*(Físico!M13),0)</f>
        <v>0</v>
      </c>
      <c r="O13" s="1">
        <f>IFERROR(VLOOKUP($A13,delib30,2,0)*(Físico!N13),0)</f>
        <v>0</v>
      </c>
      <c r="P13" s="1">
        <f>IFERROR(VLOOKUP($A13,delib30,2,0)*(Físico!O13),0)</f>
        <v>0</v>
      </c>
      <c r="Q13" s="1">
        <f>IFERROR(VLOOKUP($A13,delib30,2,0)*(Físico!P13),0)</f>
        <v>0</v>
      </c>
      <c r="R13" s="1">
        <f>IFERROR(VLOOKUP($A13,delib30,2,0)*(Físico!Q13),0)</f>
        <v>0</v>
      </c>
      <c r="S13" s="1">
        <f>IFERROR(VLOOKUP($A13,delib30,2,0)*(Físico!R13),0)</f>
        <v>0</v>
      </c>
      <c r="T13" s="1">
        <f>IFERROR(VLOOKUP($A13,delib30,2,0)*(Físico!S13),0)</f>
        <v>0</v>
      </c>
      <c r="U13" s="1">
        <f>IFERROR(VLOOKUP($A13,delib30,2,0)*(Físico!T13),0)</f>
        <v>0</v>
      </c>
      <c r="V13" s="1">
        <f>IFERROR(VLOOKUP($A13,delib30,2,0)*(Físico!U13),0)</f>
        <v>0</v>
      </c>
      <c r="W13" s="1">
        <f>IFERROR(VLOOKUP($A13,delib30,2,0)*(Físico!V13),0)</f>
        <v>0</v>
      </c>
      <c r="X13" s="1">
        <f>IFERROR(VLOOKUP($A13,delib30,2,0)*(Físico!W13),0)</f>
        <v>0</v>
      </c>
      <c r="Y13" s="1">
        <f>IFERROR(VLOOKUP($A13,delib30,2,0)*(Físico!X13),0)</f>
        <v>0</v>
      </c>
      <c r="Z13" s="1">
        <f>IFERROR(VLOOKUP($A13,delib30,2,0)*(Físico!Y13),0)</f>
        <v>0</v>
      </c>
      <c r="AA13" s="1">
        <f>IFERROR(VLOOKUP($A13,delib30,2,0)*(Físico!Z13),0)</f>
        <v>0</v>
      </c>
      <c r="AB13" s="1">
        <f>IFERROR(VLOOKUP($A13,delib30,2,0)*(Físico!AA13),0)</f>
        <v>0</v>
      </c>
      <c r="AC13" s="1">
        <f>IFERROR(VLOOKUP($A13,delib30,2,0)*(Físico!AB13),0)</f>
        <v>0</v>
      </c>
      <c r="AD13" s="1">
        <f>IFERROR(VLOOKUP($A13,delib30,2,0)*(Físico!AC13),0)</f>
        <v>0</v>
      </c>
      <c r="AE13" s="1">
        <f>IFERROR(VLOOKUP($A13,delib30,2,0)*(Físico!AD13),0)</f>
        <v>0</v>
      </c>
      <c r="AF13" s="1">
        <f>IFERROR(VLOOKUP($A13,delib30,2,0)*(Físico!AE13),0)</f>
        <v>0</v>
      </c>
      <c r="AG13" s="1">
        <f>IFERROR(VLOOKUP($A13,delib30,2,0)*(Físico!AF13),0)</f>
        <v>0</v>
      </c>
      <c r="AH13" s="1">
        <f>IFERROR(VLOOKUP($A13,delib30,2,0)*(Físico!AG13),0)</f>
        <v>0</v>
      </c>
      <c r="AI13" s="1">
        <f>IFERROR(VLOOKUP($A13,delib30,2,0)*(Físico!AH13),0)</f>
        <v>0</v>
      </c>
      <c r="AJ13" s="1">
        <f t="shared" si="1"/>
        <v>0</v>
      </c>
    </row>
    <row r="14" spans="1:36" x14ac:dyDescent="0.25">
      <c r="A14">
        <f t="shared" si="0"/>
        <v>405050100</v>
      </c>
      <c r="B14" t="s">
        <v>49</v>
      </c>
      <c r="C14" s="1">
        <f>IFERROR(VLOOKUP($A14,delib30,2,0)*(Físico!B14),0)</f>
        <v>0</v>
      </c>
      <c r="D14" s="1">
        <f>IFERROR(VLOOKUP($A14,delib30,2,0)*(Físico!C14),0)</f>
        <v>0</v>
      </c>
      <c r="E14" s="1">
        <f>IFERROR(VLOOKUP($A14,delib30,2,0)*(Físico!D14),0)</f>
        <v>0</v>
      </c>
      <c r="F14" s="1">
        <f>IFERROR(VLOOKUP($A14,delib30,2,0)*(Físico!E14),0)</f>
        <v>0</v>
      </c>
      <c r="G14" s="1">
        <f>IFERROR(VLOOKUP($A14,delib30,2,0)*(Físico!F14),0)</f>
        <v>0</v>
      </c>
      <c r="H14" s="1">
        <f>IFERROR(VLOOKUP($A14,delib30,2,0)*(Físico!G14),0)</f>
        <v>0</v>
      </c>
      <c r="I14" s="1">
        <f>IFERROR(VLOOKUP($A14,delib30,2,0)*(Físico!H14),0)</f>
        <v>0</v>
      </c>
      <c r="J14" s="1">
        <f>IFERROR(VLOOKUP($A14,delib30,2,0)*(Físico!I14),0)</f>
        <v>0</v>
      </c>
      <c r="K14" s="1">
        <f>IFERROR(VLOOKUP($A14,delib30,2,0)*(Físico!J14),0)</f>
        <v>0</v>
      </c>
      <c r="L14" s="1">
        <f>IFERROR(VLOOKUP($A14,delib30,2,0)*(Físico!K14),0)</f>
        <v>0</v>
      </c>
      <c r="M14" s="1">
        <f>IFERROR(VLOOKUP($A14,delib30,2,0)*(Físico!L14),0)</f>
        <v>0</v>
      </c>
      <c r="N14" s="1">
        <f>IFERROR(VLOOKUP($A14,delib30,2,0)*(Físico!M14),0)</f>
        <v>0</v>
      </c>
      <c r="O14" s="1">
        <f>IFERROR(VLOOKUP($A14,delib30,2,0)*(Físico!N14),0)</f>
        <v>0</v>
      </c>
      <c r="P14" s="1">
        <f>IFERROR(VLOOKUP($A14,delib30,2,0)*(Físico!O14),0)</f>
        <v>0</v>
      </c>
      <c r="Q14" s="1">
        <f>IFERROR(VLOOKUP($A14,delib30,2,0)*(Físico!P14),0)</f>
        <v>0</v>
      </c>
      <c r="R14" s="1">
        <f>IFERROR(VLOOKUP($A14,delib30,2,0)*(Físico!Q14),0)</f>
        <v>0</v>
      </c>
      <c r="S14" s="1">
        <f>IFERROR(VLOOKUP($A14,delib30,2,0)*(Físico!R14),0)</f>
        <v>483.6</v>
      </c>
      <c r="T14" s="1">
        <f>IFERROR(VLOOKUP($A14,delib30,2,0)*(Físico!S14),0)</f>
        <v>0</v>
      </c>
      <c r="U14" s="1">
        <f>IFERROR(VLOOKUP($A14,delib30,2,0)*(Físico!T14),0)</f>
        <v>0</v>
      </c>
      <c r="V14" s="1">
        <f>IFERROR(VLOOKUP($A14,delib30,2,0)*(Físico!U14),0)</f>
        <v>0</v>
      </c>
      <c r="W14" s="1">
        <f>IFERROR(VLOOKUP($A14,delib30,2,0)*(Físico!V14),0)</f>
        <v>0</v>
      </c>
      <c r="X14" s="1">
        <f>IFERROR(VLOOKUP($A14,delib30,2,0)*(Físico!W14),0)</f>
        <v>0</v>
      </c>
      <c r="Y14" s="1">
        <f>IFERROR(VLOOKUP($A14,delib30,2,0)*(Físico!X14),0)</f>
        <v>0</v>
      </c>
      <c r="Z14" s="1">
        <f>IFERROR(VLOOKUP($A14,delib30,2,0)*(Físico!Y14),0)</f>
        <v>0</v>
      </c>
      <c r="AA14" s="1">
        <f>IFERROR(VLOOKUP($A14,delib30,2,0)*(Físico!Z14),0)</f>
        <v>0</v>
      </c>
      <c r="AB14" s="1">
        <f>IFERROR(VLOOKUP($A14,delib30,2,0)*(Físico!AA14),0)</f>
        <v>0</v>
      </c>
      <c r="AC14" s="1">
        <f>IFERROR(VLOOKUP($A14,delib30,2,0)*(Físico!AB14),0)</f>
        <v>0</v>
      </c>
      <c r="AD14" s="1">
        <f>IFERROR(VLOOKUP($A14,delib30,2,0)*(Físico!AC14),0)</f>
        <v>0</v>
      </c>
      <c r="AE14" s="1">
        <f>IFERROR(VLOOKUP($A14,delib30,2,0)*(Físico!AD14),0)</f>
        <v>0</v>
      </c>
      <c r="AF14" s="1">
        <f>IFERROR(VLOOKUP($A14,delib30,2,0)*(Físico!AE14),0)</f>
        <v>0</v>
      </c>
      <c r="AG14" s="1">
        <f>IFERROR(VLOOKUP($A14,delib30,2,0)*(Físico!AF14),0)</f>
        <v>0</v>
      </c>
      <c r="AH14" s="1">
        <f>IFERROR(VLOOKUP($A14,delib30,2,0)*(Físico!AG14),0)</f>
        <v>0</v>
      </c>
      <c r="AI14" s="1">
        <f>IFERROR(VLOOKUP($A14,delib30,2,0)*(Físico!AH14),0)</f>
        <v>0</v>
      </c>
      <c r="AJ14" s="1">
        <f t="shared" si="1"/>
        <v>483.6</v>
      </c>
    </row>
    <row r="15" spans="1:36" x14ac:dyDescent="0.25">
      <c r="A15">
        <f t="shared" si="0"/>
        <v>405050127</v>
      </c>
      <c r="B15" t="s">
        <v>50</v>
      </c>
      <c r="C15" s="1">
        <f>IFERROR(VLOOKUP($A15,delib30,2,0)*(Físico!B15),0)</f>
        <v>0</v>
      </c>
      <c r="D15" s="1">
        <f>IFERROR(VLOOKUP($A15,delib30,2,0)*(Físico!C15),0)</f>
        <v>0</v>
      </c>
      <c r="E15" s="1">
        <f>IFERROR(VLOOKUP($A15,delib30,2,0)*(Físico!D15),0)</f>
        <v>0</v>
      </c>
      <c r="F15" s="1">
        <f>IFERROR(VLOOKUP($A15,delib30,2,0)*(Físico!E15),0)</f>
        <v>0</v>
      </c>
      <c r="G15" s="1">
        <f>IFERROR(VLOOKUP($A15,delib30,2,0)*(Físico!F15),0)</f>
        <v>0</v>
      </c>
      <c r="H15" s="1">
        <f>IFERROR(VLOOKUP($A15,delib30,2,0)*(Físico!G15),0)</f>
        <v>0</v>
      </c>
      <c r="I15" s="1">
        <f>IFERROR(VLOOKUP($A15,delib30,2,0)*(Físico!H15),0)</f>
        <v>0</v>
      </c>
      <c r="J15" s="1">
        <f>IFERROR(VLOOKUP($A15,delib30,2,0)*(Físico!I15),0)</f>
        <v>0</v>
      </c>
      <c r="K15" s="1">
        <f>IFERROR(VLOOKUP($A15,delib30,2,0)*(Físico!J15),0)</f>
        <v>0</v>
      </c>
      <c r="L15" s="1">
        <f>IFERROR(VLOOKUP($A15,delib30,2,0)*(Físico!K15),0)</f>
        <v>0</v>
      </c>
      <c r="M15" s="1">
        <f>IFERROR(VLOOKUP($A15,delib30,2,0)*(Físico!L15),0)</f>
        <v>0</v>
      </c>
      <c r="N15" s="1">
        <f>IFERROR(VLOOKUP($A15,delib30,2,0)*(Físico!M15),0)</f>
        <v>0</v>
      </c>
      <c r="O15" s="1">
        <f>IFERROR(VLOOKUP($A15,delib30,2,0)*(Físico!N15),0)</f>
        <v>0</v>
      </c>
      <c r="P15" s="1">
        <f>IFERROR(VLOOKUP($A15,delib30,2,0)*(Físico!O15),0)</f>
        <v>0</v>
      </c>
      <c r="Q15" s="1">
        <f>IFERROR(VLOOKUP($A15,delib30,2,0)*(Físico!P15),0)</f>
        <v>0</v>
      </c>
      <c r="R15" s="1">
        <f>IFERROR(VLOOKUP($A15,delib30,2,0)*(Físico!Q15),0)</f>
        <v>0</v>
      </c>
      <c r="S15" s="1">
        <f>IFERROR(VLOOKUP($A15,delib30,2,0)*(Físico!R15),0)</f>
        <v>0</v>
      </c>
      <c r="T15" s="1">
        <f>IFERROR(VLOOKUP($A15,delib30,2,0)*(Físico!S15),0)</f>
        <v>0</v>
      </c>
      <c r="U15" s="1">
        <f>IFERROR(VLOOKUP($A15,delib30,2,0)*(Físico!T15),0)</f>
        <v>0</v>
      </c>
      <c r="V15" s="1">
        <f>IFERROR(VLOOKUP($A15,delib30,2,0)*(Físico!U15),0)</f>
        <v>0</v>
      </c>
      <c r="W15" s="1">
        <f>IFERROR(VLOOKUP($A15,delib30,2,0)*(Físico!V15),0)</f>
        <v>0</v>
      </c>
      <c r="X15" s="1">
        <f>IFERROR(VLOOKUP($A15,delib30,2,0)*(Físico!W15),0)</f>
        <v>0</v>
      </c>
      <c r="Y15" s="1">
        <f>IFERROR(VLOOKUP($A15,delib30,2,0)*(Físico!X15),0)</f>
        <v>0</v>
      </c>
      <c r="Z15" s="1">
        <f>IFERROR(VLOOKUP($A15,delib30,2,0)*(Físico!Y15),0)</f>
        <v>0</v>
      </c>
      <c r="AA15" s="1">
        <f>IFERROR(VLOOKUP($A15,delib30,2,0)*(Físico!Z15),0)</f>
        <v>0</v>
      </c>
      <c r="AB15" s="1">
        <f>IFERROR(VLOOKUP($A15,delib30,2,0)*(Físico!AA15),0)</f>
        <v>0</v>
      </c>
      <c r="AC15" s="1">
        <f>IFERROR(VLOOKUP($A15,delib30,2,0)*(Físico!AB15),0)</f>
        <v>0</v>
      </c>
      <c r="AD15" s="1">
        <f>IFERROR(VLOOKUP($A15,delib30,2,0)*(Físico!AC15),0)</f>
        <v>0</v>
      </c>
      <c r="AE15" s="1">
        <f>IFERROR(VLOOKUP($A15,delib30,2,0)*(Físico!AD15),0)</f>
        <v>0</v>
      </c>
      <c r="AF15" s="1">
        <f>IFERROR(VLOOKUP($A15,delib30,2,0)*(Físico!AE15),0)</f>
        <v>0</v>
      </c>
      <c r="AG15" s="1">
        <f>IFERROR(VLOOKUP($A15,delib30,2,0)*(Físico!AF15),0)</f>
        <v>0</v>
      </c>
      <c r="AH15" s="1">
        <f>IFERROR(VLOOKUP($A15,delib30,2,0)*(Físico!AG15),0)</f>
        <v>405</v>
      </c>
      <c r="AI15" s="1">
        <f>IFERROR(VLOOKUP($A15,delib30,2,0)*(Físico!AH15),0)</f>
        <v>0</v>
      </c>
      <c r="AJ15" s="1">
        <f t="shared" si="1"/>
        <v>405</v>
      </c>
    </row>
    <row r="16" spans="1:36" x14ac:dyDescent="0.25">
      <c r="A16">
        <f t="shared" si="0"/>
        <v>405050151</v>
      </c>
      <c r="B16" t="s">
        <v>51</v>
      </c>
      <c r="C16" s="1">
        <f>IFERROR(VLOOKUP($A16,delib30,2,0)*(Físico!B16),0)</f>
        <v>0</v>
      </c>
      <c r="D16" s="1">
        <f>IFERROR(VLOOKUP($A16,delib30,2,0)*(Físico!C16),0)</f>
        <v>1112.83</v>
      </c>
      <c r="E16" s="1">
        <f>IFERROR(VLOOKUP($A16,delib30,2,0)*(Físico!D16),0)</f>
        <v>0</v>
      </c>
      <c r="F16" s="1">
        <f>IFERROR(VLOOKUP($A16,delib30,2,0)*(Físico!E16),0)</f>
        <v>0</v>
      </c>
      <c r="G16" s="1">
        <f>IFERROR(VLOOKUP($A16,delib30,2,0)*(Físico!F16),0)</f>
        <v>0</v>
      </c>
      <c r="H16" s="1">
        <f>IFERROR(VLOOKUP($A16,delib30,2,0)*(Físico!G16),0)</f>
        <v>0</v>
      </c>
      <c r="I16" s="1">
        <f>IFERROR(VLOOKUP($A16,delib30,2,0)*(Físico!H16),0)</f>
        <v>0</v>
      </c>
      <c r="J16" s="1">
        <f>IFERROR(VLOOKUP($A16,delib30,2,0)*(Físico!I16),0)</f>
        <v>0</v>
      </c>
      <c r="K16" s="1">
        <f>IFERROR(VLOOKUP($A16,delib30,2,0)*(Físico!J16),0)</f>
        <v>0</v>
      </c>
      <c r="L16" s="1">
        <f>IFERROR(VLOOKUP($A16,delib30,2,0)*(Físico!K16),0)</f>
        <v>0</v>
      </c>
      <c r="M16" s="1">
        <f>IFERROR(VLOOKUP($A16,delib30,2,0)*(Físico!L16),0)</f>
        <v>0</v>
      </c>
      <c r="N16" s="1">
        <f>IFERROR(VLOOKUP($A16,delib30,2,0)*(Físico!M16),0)</f>
        <v>0</v>
      </c>
      <c r="O16" s="1">
        <f>IFERROR(VLOOKUP($A16,delib30,2,0)*(Físico!N16),0)</f>
        <v>0</v>
      </c>
      <c r="P16" s="1">
        <f>IFERROR(VLOOKUP($A16,delib30,2,0)*(Físico!O16),0)</f>
        <v>0</v>
      </c>
      <c r="Q16" s="1">
        <f>IFERROR(VLOOKUP($A16,delib30,2,0)*(Físico!P16),0)</f>
        <v>0</v>
      </c>
      <c r="R16" s="1">
        <f>IFERROR(VLOOKUP($A16,delib30,2,0)*(Físico!Q16),0)</f>
        <v>0</v>
      </c>
      <c r="S16" s="1">
        <f>IFERROR(VLOOKUP($A16,delib30,2,0)*(Físico!R16),0)</f>
        <v>0</v>
      </c>
      <c r="T16" s="1">
        <f>IFERROR(VLOOKUP($A16,delib30,2,0)*(Físico!S16),0)</f>
        <v>0</v>
      </c>
      <c r="U16" s="1">
        <f>IFERROR(VLOOKUP($A16,delib30,2,0)*(Físico!T16),0)</f>
        <v>0</v>
      </c>
      <c r="V16" s="1">
        <f>IFERROR(VLOOKUP($A16,delib30,2,0)*(Físico!U16),0)</f>
        <v>0</v>
      </c>
      <c r="W16" s="1">
        <f>IFERROR(VLOOKUP($A16,delib30,2,0)*(Físico!V16),0)</f>
        <v>0</v>
      </c>
      <c r="X16" s="1">
        <f>IFERROR(VLOOKUP($A16,delib30,2,0)*(Físico!W16),0)</f>
        <v>0</v>
      </c>
      <c r="Y16" s="1">
        <f>IFERROR(VLOOKUP($A16,delib30,2,0)*(Físico!X16),0)</f>
        <v>0</v>
      </c>
      <c r="Z16" s="1">
        <f>IFERROR(VLOOKUP($A16,delib30,2,0)*(Físico!Y16),0)</f>
        <v>0</v>
      </c>
      <c r="AA16" s="1">
        <f>IFERROR(VLOOKUP($A16,delib30,2,0)*(Físico!Z16),0)</f>
        <v>0</v>
      </c>
      <c r="AB16" s="1">
        <f>IFERROR(VLOOKUP($A16,delib30,2,0)*(Físico!AA16),0)</f>
        <v>0</v>
      </c>
      <c r="AC16" s="1">
        <f>IFERROR(VLOOKUP($A16,delib30,2,0)*(Físico!AB16),0)</f>
        <v>0</v>
      </c>
      <c r="AD16" s="1">
        <f>IFERROR(VLOOKUP($A16,delib30,2,0)*(Físico!AC16),0)</f>
        <v>0</v>
      </c>
      <c r="AE16" s="1">
        <f>IFERROR(VLOOKUP($A16,delib30,2,0)*(Físico!AD16),0)</f>
        <v>1112.83</v>
      </c>
      <c r="AF16" s="1">
        <f>IFERROR(VLOOKUP($A16,delib30,2,0)*(Físico!AE16),0)</f>
        <v>0</v>
      </c>
      <c r="AG16" s="1">
        <f>IFERROR(VLOOKUP($A16,delib30,2,0)*(Físico!AF16),0)</f>
        <v>0</v>
      </c>
      <c r="AH16" s="1">
        <f>IFERROR(VLOOKUP($A16,delib30,2,0)*(Físico!AG16),0)</f>
        <v>0</v>
      </c>
      <c r="AI16" s="1">
        <f>IFERROR(VLOOKUP($A16,delib30,2,0)*(Físico!AH16),0)</f>
        <v>0</v>
      </c>
      <c r="AJ16" s="1">
        <f t="shared" si="1"/>
        <v>2225.66</v>
      </c>
    </row>
    <row r="17" spans="1:36" x14ac:dyDescent="0.25">
      <c r="A17">
        <f t="shared" si="0"/>
        <v>405050194</v>
      </c>
      <c r="B17" t="s">
        <v>52</v>
      </c>
      <c r="C17" s="1">
        <f>IFERROR(VLOOKUP($A17,delib30,2,0)*(Físico!B17),0)</f>
        <v>0</v>
      </c>
      <c r="D17" s="1">
        <f>IFERROR(VLOOKUP($A17,delib30,2,0)*(Físico!C17),0)</f>
        <v>0</v>
      </c>
      <c r="E17" s="1">
        <f>IFERROR(VLOOKUP($A17,delib30,2,0)*(Físico!D17),0)</f>
        <v>0</v>
      </c>
      <c r="F17" s="1">
        <f>IFERROR(VLOOKUP($A17,delib30,2,0)*(Físico!E17),0)</f>
        <v>0</v>
      </c>
      <c r="G17" s="1">
        <f>IFERROR(VLOOKUP($A17,delib30,2,0)*(Físico!F17),0)</f>
        <v>0</v>
      </c>
      <c r="H17" s="1">
        <f>IFERROR(VLOOKUP($A17,delib30,2,0)*(Físico!G17),0)</f>
        <v>0</v>
      </c>
      <c r="I17" s="1">
        <f>IFERROR(VLOOKUP($A17,delib30,2,0)*(Físico!H17),0)</f>
        <v>0</v>
      </c>
      <c r="J17" s="1">
        <f>IFERROR(VLOOKUP($A17,delib30,2,0)*(Físico!I17),0)</f>
        <v>0</v>
      </c>
      <c r="K17" s="1">
        <f>IFERROR(VLOOKUP($A17,delib30,2,0)*(Físico!J17),0)</f>
        <v>0</v>
      </c>
      <c r="L17" s="1">
        <f>IFERROR(VLOOKUP($A17,delib30,2,0)*(Físico!K17),0)</f>
        <v>0</v>
      </c>
      <c r="M17" s="1">
        <f>IFERROR(VLOOKUP($A17,delib30,2,0)*(Físico!L17),0)</f>
        <v>0</v>
      </c>
      <c r="N17" s="1">
        <f>IFERROR(VLOOKUP($A17,delib30,2,0)*(Físico!M17),0)</f>
        <v>0</v>
      </c>
      <c r="O17" s="1">
        <f>IFERROR(VLOOKUP($A17,delib30,2,0)*(Físico!N17),0)</f>
        <v>0</v>
      </c>
      <c r="P17" s="1">
        <f>IFERROR(VLOOKUP($A17,delib30,2,0)*(Físico!O17),0)</f>
        <v>0</v>
      </c>
      <c r="Q17" s="1">
        <f>IFERROR(VLOOKUP($A17,delib30,2,0)*(Físico!P17),0)</f>
        <v>0</v>
      </c>
      <c r="R17" s="1">
        <f>IFERROR(VLOOKUP($A17,delib30,2,0)*(Físico!Q17),0)</f>
        <v>0</v>
      </c>
      <c r="S17" s="1">
        <f>IFERROR(VLOOKUP($A17,delib30,2,0)*(Físico!R17),0)</f>
        <v>4050</v>
      </c>
      <c r="T17" s="1">
        <f>IFERROR(VLOOKUP($A17,delib30,2,0)*(Físico!S17),0)</f>
        <v>0</v>
      </c>
      <c r="U17" s="1">
        <f>IFERROR(VLOOKUP($A17,delib30,2,0)*(Físico!T17),0)</f>
        <v>0</v>
      </c>
      <c r="V17" s="1">
        <f>IFERROR(VLOOKUP($A17,delib30,2,0)*(Físico!U17),0)</f>
        <v>0</v>
      </c>
      <c r="W17" s="1">
        <f>IFERROR(VLOOKUP($A17,delib30,2,0)*(Físico!V17),0)</f>
        <v>0</v>
      </c>
      <c r="X17" s="1">
        <f>IFERROR(VLOOKUP($A17,delib30,2,0)*(Físico!W17),0)</f>
        <v>0</v>
      </c>
      <c r="Y17" s="1">
        <f>IFERROR(VLOOKUP($A17,delib30,2,0)*(Físico!X17),0)</f>
        <v>0</v>
      </c>
      <c r="Z17" s="1">
        <f>IFERROR(VLOOKUP($A17,delib30,2,0)*(Físico!Y17),0)</f>
        <v>0</v>
      </c>
      <c r="AA17" s="1">
        <f>IFERROR(VLOOKUP($A17,delib30,2,0)*(Físico!Z17),0)</f>
        <v>0</v>
      </c>
      <c r="AB17" s="1">
        <f>IFERROR(VLOOKUP($A17,delib30,2,0)*(Físico!AA17),0)</f>
        <v>0</v>
      </c>
      <c r="AC17" s="1">
        <f>IFERROR(VLOOKUP($A17,delib30,2,0)*(Físico!AB17),0)</f>
        <v>0</v>
      </c>
      <c r="AD17" s="1">
        <f>IFERROR(VLOOKUP($A17,delib30,2,0)*(Físico!AC17),0)</f>
        <v>0</v>
      </c>
      <c r="AE17" s="1">
        <f>IFERROR(VLOOKUP($A17,delib30,2,0)*(Físico!AD17),0)</f>
        <v>0</v>
      </c>
      <c r="AF17" s="1">
        <f>IFERROR(VLOOKUP($A17,delib30,2,0)*(Físico!AE17),0)</f>
        <v>0</v>
      </c>
      <c r="AG17" s="1">
        <f>IFERROR(VLOOKUP($A17,delib30,2,0)*(Físico!AF17),0)</f>
        <v>810</v>
      </c>
      <c r="AH17" s="1">
        <f>IFERROR(VLOOKUP($A17,delib30,2,0)*(Físico!AG17),0)</f>
        <v>5670</v>
      </c>
      <c r="AI17" s="1">
        <f>IFERROR(VLOOKUP($A17,delib30,2,0)*(Físico!AH17),0)</f>
        <v>0</v>
      </c>
      <c r="AJ17" s="1">
        <f t="shared" si="1"/>
        <v>10530</v>
      </c>
    </row>
    <row r="18" spans="1:36" x14ac:dyDescent="0.25">
      <c r="A18">
        <f t="shared" si="0"/>
        <v>405050216</v>
      </c>
      <c r="B18" t="s">
        <v>53</v>
      </c>
      <c r="C18" s="1">
        <f>IFERROR(VLOOKUP($A18,delib30,2,0)*(Físico!B18),0)</f>
        <v>0</v>
      </c>
      <c r="D18" s="1">
        <f>IFERROR(VLOOKUP($A18,delib30,2,0)*(Físico!C18),0)</f>
        <v>0</v>
      </c>
      <c r="E18" s="1">
        <f>IFERROR(VLOOKUP($A18,delib30,2,0)*(Físico!D18),0)</f>
        <v>0</v>
      </c>
      <c r="F18" s="1">
        <f>IFERROR(VLOOKUP($A18,delib30,2,0)*(Físico!E18),0)</f>
        <v>0</v>
      </c>
      <c r="G18" s="1">
        <f>IFERROR(VLOOKUP($A18,delib30,2,0)*(Físico!F18),0)</f>
        <v>0</v>
      </c>
      <c r="H18" s="1">
        <f>IFERROR(VLOOKUP($A18,delib30,2,0)*(Físico!G18),0)</f>
        <v>0</v>
      </c>
      <c r="I18" s="1">
        <f>IFERROR(VLOOKUP($A18,delib30,2,0)*(Físico!H18),0)</f>
        <v>0</v>
      </c>
      <c r="J18" s="1">
        <f>IFERROR(VLOOKUP($A18,delib30,2,0)*(Físico!I18),0)</f>
        <v>0</v>
      </c>
      <c r="K18" s="1">
        <f>IFERROR(VLOOKUP($A18,delib30,2,0)*(Físico!J18),0)</f>
        <v>0</v>
      </c>
      <c r="L18" s="1">
        <f>IFERROR(VLOOKUP($A18,delib30,2,0)*(Físico!K18),0)</f>
        <v>0</v>
      </c>
      <c r="M18" s="1">
        <f>IFERROR(VLOOKUP($A18,delib30,2,0)*(Físico!L18),0)</f>
        <v>0</v>
      </c>
      <c r="N18" s="1">
        <f>IFERROR(VLOOKUP($A18,delib30,2,0)*(Físico!M18),0)</f>
        <v>0</v>
      </c>
      <c r="O18" s="1">
        <f>IFERROR(VLOOKUP($A18,delib30,2,0)*(Físico!N18),0)</f>
        <v>0</v>
      </c>
      <c r="P18" s="1">
        <f>IFERROR(VLOOKUP($A18,delib30,2,0)*(Físico!O18),0)</f>
        <v>0</v>
      </c>
      <c r="Q18" s="1">
        <f>IFERROR(VLOOKUP($A18,delib30,2,0)*(Físico!P18),0)</f>
        <v>0</v>
      </c>
      <c r="R18" s="1">
        <f>IFERROR(VLOOKUP($A18,delib30,2,0)*(Físico!Q18),0)</f>
        <v>0</v>
      </c>
      <c r="S18" s="1">
        <f>IFERROR(VLOOKUP($A18,delib30,2,0)*(Físico!R18),0)</f>
        <v>0</v>
      </c>
      <c r="T18" s="1">
        <f>IFERROR(VLOOKUP($A18,delib30,2,0)*(Físico!S18),0)</f>
        <v>0</v>
      </c>
      <c r="U18" s="1">
        <f>IFERROR(VLOOKUP($A18,delib30,2,0)*(Físico!T18),0)</f>
        <v>0</v>
      </c>
      <c r="V18" s="1">
        <f>IFERROR(VLOOKUP($A18,delib30,2,0)*(Físico!U18),0)</f>
        <v>2067.2399999999998</v>
      </c>
      <c r="W18" s="1">
        <f>IFERROR(VLOOKUP($A18,delib30,2,0)*(Físico!V18),0)</f>
        <v>0</v>
      </c>
      <c r="X18" s="1">
        <f>IFERROR(VLOOKUP($A18,delib30,2,0)*(Físico!W18),0)</f>
        <v>0</v>
      </c>
      <c r="Y18" s="1">
        <f>IFERROR(VLOOKUP($A18,delib30,2,0)*(Físico!X18),0)</f>
        <v>0</v>
      </c>
      <c r="Z18" s="1">
        <f>IFERROR(VLOOKUP($A18,delib30,2,0)*(Físico!Y18),0)</f>
        <v>0</v>
      </c>
      <c r="AA18" s="1">
        <f>IFERROR(VLOOKUP($A18,delib30,2,0)*(Físico!Z18),0)</f>
        <v>0</v>
      </c>
      <c r="AB18" s="1">
        <f>IFERROR(VLOOKUP($A18,delib30,2,0)*(Físico!AA18),0)</f>
        <v>0</v>
      </c>
      <c r="AC18" s="1">
        <f>IFERROR(VLOOKUP($A18,delib30,2,0)*(Físico!AB18),0)</f>
        <v>0</v>
      </c>
      <c r="AD18" s="1">
        <f>IFERROR(VLOOKUP($A18,delib30,2,0)*(Físico!AC18),0)</f>
        <v>0</v>
      </c>
      <c r="AE18" s="1">
        <f>IFERROR(VLOOKUP($A18,delib30,2,0)*(Físico!AD18),0)</f>
        <v>0</v>
      </c>
      <c r="AF18" s="1">
        <f>IFERROR(VLOOKUP($A18,delib30,2,0)*(Físico!AE18),0)</f>
        <v>0</v>
      </c>
      <c r="AG18" s="1">
        <f>IFERROR(VLOOKUP($A18,delib30,2,0)*(Físico!AF18),0)</f>
        <v>0</v>
      </c>
      <c r="AH18" s="1">
        <f>IFERROR(VLOOKUP($A18,delib30,2,0)*(Físico!AG18),0)</f>
        <v>0</v>
      </c>
      <c r="AI18" s="1">
        <f>IFERROR(VLOOKUP($A18,delib30,2,0)*(Físico!AH18),0)</f>
        <v>0</v>
      </c>
      <c r="AJ18" s="1">
        <f t="shared" si="1"/>
        <v>2067.2399999999998</v>
      </c>
    </row>
    <row r="19" spans="1:36" x14ac:dyDescent="0.25">
      <c r="A19">
        <f t="shared" si="0"/>
        <v>405050224</v>
      </c>
      <c r="B19" t="s">
        <v>54</v>
      </c>
      <c r="C19" s="1">
        <f>IFERROR(VLOOKUP($A19,delib30,2,0)*(Físico!B19),0)</f>
        <v>0</v>
      </c>
      <c r="D19" s="1">
        <f>IFERROR(VLOOKUP($A19,delib30,2,0)*(Físico!C19),0)</f>
        <v>0</v>
      </c>
      <c r="E19" s="1">
        <f>IFERROR(VLOOKUP($A19,delib30,2,0)*(Físico!D19),0)</f>
        <v>0</v>
      </c>
      <c r="F19" s="1">
        <f>IFERROR(VLOOKUP($A19,delib30,2,0)*(Físico!E19),0)</f>
        <v>0</v>
      </c>
      <c r="G19" s="1">
        <f>IFERROR(VLOOKUP($A19,delib30,2,0)*(Físico!F19),0)</f>
        <v>0</v>
      </c>
      <c r="H19" s="1">
        <f>IFERROR(VLOOKUP($A19,delib30,2,0)*(Físico!G19),0)</f>
        <v>0</v>
      </c>
      <c r="I19" s="1">
        <f>IFERROR(VLOOKUP($A19,delib30,2,0)*(Físico!H19),0)</f>
        <v>0</v>
      </c>
      <c r="J19" s="1">
        <f>IFERROR(VLOOKUP($A19,delib30,2,0)*(Físico!I19),0)</f>
        <v>0</v>
      </c>
      <c r="K19" s="1">
        <f>IFERROR(VLOOKUP($A19,delib30,2,0)*(Físico!J19),0)</f>
        <v>0</v>
      </c>
      <c r="L19" s="1">
        <f>IFERROR(VLOOKUP($A19,delib30,2,0)*(Físico!K19),0)</f>
        <v>0</v>
      </c>
      <c r="M19" s="1">
        <f>IFERROR(VLOOKUP($A19,delib30,2,0)*(Físico!L19),0)</f>
        <v>53245.68</v>
      </c>
      <c r="N19" s="1">
        <f>IFERROR(VLOOKUP($A19,delib30,2,0)*(Físico!M19),0)</f>
        <v>0</v>
      </c>
      <c r="O19" s="1">
        <f>IFERROR(VLOOKUP($A19,delib30,2,0)*(Físico!N19),0)</f>
        <v>0</v>
      </c>
      <c r="P19" s="1">
        <f>IFERROR(VLOOKUP($A19,delib30,2,0)*(Físico!O19),0)</f>
        <v>0</v>
      </c>
      <c r="Q19" s="1">
        <f>IFERROR(VLOOKUP($A19,delib30,2,0)*(Físico!P19),0)</f>
        <v>0</v>
      </c>
      <c r="R19" s="1">
        <f>IFERROR(VLOOKUP($A19,delib30,2,0)*(Físico!Q19),0)</f>
        <v>0</v>
      </c>
      <c r="S19" s="1">
        <f>IFERROR(VLOOKUP($A19,delib30,2,0)*(Físico!R19),0)</f>
        <v>0</v>
      </c>
      <c r="T19" s="1">
        <f>IFERROR(VLOOKUP($A19,delib30,2,0)*(Físico!S19),0)</f>
        <v>0</v>
      </c>
      <c r="U19" s="1">
        <f>IFERROR(VLOOKUP($A19,delib30,2,0)*(Físico!T19),0)</f>
        <v>0</v>
      </c>
      <c r="V19" s="1">
        <f>IFERROR(VLOOKUP($A19,delib30,2,0)*(Físico!U19),0)</f>
        <v>0</v>
      </c>
      <c r="W19" s="1">
        <f>IFERROR(VLOOKUP($A19,delib30,2,0)*(Físico!V19),0)</f>
        <v>0</v>
      </c>
      <c r="X19" s="1">
        <f>IFERROR(VLOOKUP($A19,delib30,2,0)*(Físico!W19),0)</f>
        <v>0</v>
      </c>
      <c r="Y19" s="1">
        <f>IFERROR(VLOOKUP($A19,delib30,2,0)*(Físico!X19),0)</f>
        <v>0</v>
      </c>
      <c r="Z19" s="1">
        <f>IFERROR(VLOOKUP($A19,delib30,2,0)*(Físico!Y19),0)</f>
        <v>0</v>
      </c>
      <c r="AA19" s="1">
        <f>IFERROR(VLOOKUP($A19,delib30,2,0)*(Físico!Z19),0)</f>
        <v>0</v>
      </c>
      <c r="AB19" s="1">
        <f>IFERROR(VLOOKUP($A19,delib30,2,0)*(Físico!AA19),0)</f>
        <v>0</v>
      </c>
      <c r="AC19" s="1">
        <f>IFERROR(VLOOKUP($A19,delib30,2,0)*(Físico!AB19),0)</f>
        <v>0</v>
      </c>
      <c r="AD19" s="1">
        <f>IFERROR(VLOOKUP($A19,delib30,2,0)*(Físico!AC19),0)</f>
        <v>0</v>
      </c>
      <c r="AE19" s="1">
        <f>IFERROR(VLOOKUP($A19,delib30,2,0)*(Físico!AD19),0)</f>
        <v>0</v>
      </c>
      <c r="AF19" s="1">
        <f>IFERROR(VLOOKUP($A19,delib30,2,0)*(Físico!AE19),0)</f>
        <v>0</v>
      </c>
      <c r="AG19" s="1">
        <f>IFERROR(VLOOKUP($A19,delib30,2,0)*(Físico!AF19),0)</f>
        <v>0</v>
      </c>
      <c r="AH19" s="1">
        <f>IFERROR(VLOOKUP($A19,delib30,2,0)*(Físico!AG19),0)</f>
        <v>0</v>
      </c>
      <c r="AI19" s="1">
        <f>IFERROR(VLOOKUP($A19,delib30,2,0)*(Físico!AH19),0)</f>
        <v>0</v>
      </c>
      <c r="AJ19" s="1">
        <f t="shared" si="1"/>
        <v>53245.68</v>
      </c>
    </row>
    <row r="20" spans="1:36" x14ac:dyDescent="0.25">
      <c r="A20">
        <f t="shared" si="0"/>
        <v>405050321</v>
      </c>
      <c r="B20" t="s">
        <v>55</v>
      </c>
      <c r="C20" s="1">
        <f>IFERROR(VLOOKUP($A20,delib30,2,0)*(Físico!B20),0)</f>
        <v>0</v>
      </c>
      <c r="D20" s="1">
        <f>IFERROR(VLOOKUP($A20,delib30,2,0)*(Físico!C20),0)</f>
        <v>0</v>
      </c>
      <c r="E20" s="1">
        <f>IFERROR(VLOOKUP($A20,delib30,2,0)*(Físico!D20),0)</f>
        <v>0</v>
      </c>
      <c r="F20" s="1">
        <f>IFERROR(VLOOKUP($A20,delib30,2,0)*(Físico!E20),0)</f>
        <v>0</v>
      </c>
      <c r="G20" s="1">
        <f>IFERROR(VLOOKUP($A20,delib30,2,0)*(Físico!F20),0)</f>
        <v>0</v>
      </c>
      <c r="H20" s="1">
        <f>IFERROR(VLOOKUP($A20,delib30,2,0)*(Físico!G20),0)</f>
        <v>0</v>
      </c>
      <c r="I20" s="1">
        <f>IFERROR(VLOOKUP($A20,delib30,2,0)*(Físico!H20),0)</f>
        <v>0</v>
      </c>
      <c r="J20" s="1">
        <f>IFERROR(VLOOKUP($A20,delib30,2,0)*(Físico!I20),0)</f>
        <v>0</v>
      </c>
      <c r="K20" s="1">
        <f>IFERROR(VLOOKUP($A20,delib30,2,0)*(Físico!J20),0)</f>
        <v>0</v>
      </c>
      <c r="L20" s="1">
        <f>IFERROR(VLOOKUP($A20,delib30,2,0)*(Físico!K20),0)</f>
        <v>0</v>
      </c>
      <c r="M20" s="1">
        <f>IFERROR(VLOOKUP($A20,delib30,2,0)*(Físico!L20),0)</f>
        <v>8085.1500000000005</v>
      </c>
      <c r="N20" s="1">
        <f>IFERROR(VLOOKUP($A20,delib30,2,0)*(Físico!M20),0)</f>
        <v>0</v>
      </c>
      <c r="O20" s="1">
        <f>IFERROR(VLOOKUP($A20,delib30,2,0)*(Físico!N20),0)</f>
        <v>0</v>
      </c>
      <c r="P20" s="1">
        <f>IFERROR(VLOOKUP($A20,delib30,2,0)*(Físico!O20),0)</f>
        <v>0</v>
      </c>
      <c r="Q20" s="1">
        <f>IFERROR(VLOOKUP($A20,delib30,2,0)*(Físico!P20),0)</f>
        <v>0</v>
      </c>
      <c r="R20" s="1">
        <f>IFERROR(VLOOKUP($A20,delib30,2,0)*(Físico!Q20),0)</f>
        <v>0</v>
      </c>
      <c r="S20" s="1">
        <f>IFERROR(VLOOKUP($A20,delib30,2,0)*(Físico!R20),0)</f>
        <v>898.35</v>
      </c>
      <c r="T20" s="1">
        <f>IFERROR(VLOOKUP($A20,delib30,2,0)*(Físico!S20),0)</f>
        <v>0</v>
      </c>
      <c r="U20" s="1">
        <f>IFERROR(VLOOKUP($A20,delib30,2,0)*(Físico!T20),0)</f>
        <v>0</v>
      </c>
      <c r="V20" s="1">
        <f>IFERROR(VLOOKUP($A20,delib30,2,0)*(Físico!U20),0)</f>
        <v>0</v>
      </c>
      <c r="W20" s="1">
        <f>IFERROR(VLOOKUP($A20,delib30,2,0)*(Físico!V20),0)</f>
        <v>0</v>
      </c>
      <c r="X20" s="1">
        <f>IFERROR(VLOOKUP($A20,delib30,2,0)*(Físico!W20),0)</f>
        <v>0</v>
      </c>
      <c r="Y20" s="1">
        <f>IFERROR(VLOOKUP($A20,delib30,2,0)*(Físico!X20),0)</f>
        <v>0</v>
      </c>
      <c r="Z20" s="1">
        <f>IFERROR(VLOOKUP($A20,delib30,2,0)*(Físico!Y20),0)</f>
        <v>0</v>
      </c>
      <c r="AA20" s="1">
        <f>IFERROR(VLOOKUP($A20,delib30,2,0)*(Físico!Z20),0)</f>
        <v>0</v>
      </c>
      <c r="AB20" s="1">
        <f>IFERROR(VLOOKUP($A20,delib30,2,0)*(Físico!AA20),0)</f>
        <v>0</v>
      </c>
      <c r="AC20" s="1">
        <f>IFERROR(VLOOKUP($A20,delib30,2,0)*(Físico!AB20),0)</f>
        <v>0</v>
      </c>
      <c r="AD20" s="1">
        <f>IFERROR(VLOOKUP($A20,delib30,2,0)*(Físico!AC20),0)</f>
        <v>0</v>
      </c>
      <c r="AE20" s="1">
        <f>IFERROR(VLOOKUP($A20,delib30,2,0)*(Físico!AD20),0)</f>
        <v>0</v>
      </c>
      <c r="AF20" s="1">
        <f>IFERROR(VLOOKUP($A20,delib30,2,0)*(Físico!AE20),0)</f>
        <v>0</v>
      </c>
      <c r="AG20" s="1">
        <f>IFERROR(VLOOKUP($A20,delib30,2,0)*(Físico!AF20),0)</f>
        <v>0</v>
      </c>
      <c r="AH20" s="1">
        <f>IFERROR(VLOOKUP($A20,delib30,2,0)*(Físico!AG20),0)</f>
        <v>0</v>
      </c>
      <c r="AI20" s="1">
        <f>IFERROR(VLOOKUP($A20,delib30,2,0)*(Físico!AH20),0)</f>
        <v>0</v>
      </c>
      <c r="AJ20" s="1">
        <f t="shared" si="1"/>
        <v>8983.5</v>
      </c>
    </row>
    <row r="21" spans="1:36" x14ac:dyDescent="0.25">
      <c r="A21">
        <f t="shared" si="0"/>
        <v>405050372</v>
      </c>
      <c r="B21" t="s">
        <v>56</v>
      </c>
      <c r="C21" s="1">
        <f>IFERROR(VLOOKUP($A21,delib30,2,0)*(Físico!B21),0)</f>
        <v>89550</v>
      </c>
      <c r="D21" s="1">
        <f>IFERROR(VLOOKUP($A21,delib30,2,0)*(Físico!C21),0)</f>
        <v>6750</v>
      </c>
      <c r="E21" s="1">
        <f>IFERROR(VLOOKUP($A21,delib30,2,0)*(Físico!D21),0)</f>
        <v>0</v>
      </c>
      <c r="F21" s="1">
        <f>IFERROR(VLOOKUP($A21,delib30,2,0)*(Físico!E21),0)</f>
        <v>450</v>
      </c>
      <c r="G21" s="1">
        <f>IFERROR(VLOOKUP($A21,delib30,2,0)*(Físico!F21),0)</f>
        <v>87750</v>
      </c>
      <c r="H21" s="1">
        <f>IFERROR(VLOOKUP($A21,delib30,2,0)*(Físico!G21),0)</f>
        <v>39600</v>
      </c>
      <c r="I21" s="1">
        <f>IFERROR(VLOOKUP($A21,delib30,2,0)*(Físico!H21),0)</f>
        <v>45000</v>
      </c>
      <c r="J21" s="1">
        <f>IFERROR(VLOOKUP($A21,delib30,2,0)*(Físico!I21),0)</f>
        <v>0</v>
      </c>
      <c r="K21" s="1">
        <f>IFERROR(VLOOKUP($A21,delib30,2,0)*(Físico!J21),0)</f>
        <v>42300</v>
      </c>
      <c r="L21" s="1">
        <f>IFERROR(VLOOKUP($A21,delib30,2,0)*(Físico!K21),0)</f>
        <v>25650</v>
      </c>
      <c r="M21" s="1">
        <f>IFERROR(VLOOKUP($A21,delib30,2,0)*(Físico!L21),0)</f>
        <v>44550</v>
      </c>
      <c r="N21" s="1">
        <f>IFERROR(VLOOKUP($A21,delib30,2,0)*(Físico!M21),0)</f>
        <v>7650</v>
      </c>
      <c r="O21" s="1">
        <f>IFERROR(VLOOKUP($A21,delib30,2,0)*(Físico!N21),0)</f>
        <v>0</v>
      </c>
      <c r="P21" s="1">
        <f>IFERROR(VLOOKUP($A21,delib30,2,0)*(Físico!O21),0)</f>
        <v>0</v>
      </c>
      <c r="Q21" s="1">
        <f>IFERROR(VLOOKUP($A21,delib30,2,0)*(Físico!P21),0)</f>
        <v>35550</v>
      </c>
      <c r="R21" s="1">
        <f>IFERROR(VLOOKUP($A21,delib30,2,0)*(Físico!Q21),0)</f>
        <v>6300</v>
      </c>
      <c r="S21" s="1">
        <f>IFERROR(VLOOKUP($A21,delib30,2,0)*(Físico!R21),0)</f>
        <v>24300</v>
      </c>
      <c r="T21" s="1">
        <f>IFERROR(VLOOKUP($A21,delib30,2,0)*(Físico!S21),0)</f>
        <v>0</v>
      </c>
      <c r="U21" s="1">
        <f>IFERROR(VLOOKUP($A21,delib30,2,0)*(Físico!T21),0)</f>
        <v>0</v>
      </c>
      <c r="V21" s="1">
        <f>IFERROR(VLOOKUP($A21,delib30,2,0)*(Físico!U21),0)</f>
        <v>0</v>
      </c>
      <c r="W21" s="1">
        <f>IFERROR(VLOOKUP($A21,delib30,2,0)*(Físico!V21),0)</f>
        <v>224100</v>
      </c>
      <c r="X21" s="1">
        <f>IFERROR(VLOOKUP($A21,delib30,2,0)*(Físico!W21),0)</f>
        <v>83250</v>
      </c>
      <c r="Y21" s="1">
        <f>IFERROR(VLOOKUP($A21,delib30,2,0)*(Físico!X21),0)</f>
        <v>0</v>
      </c>
      <c r="Z21" s="1">
        <f>IFERROR(VLOOKUP($A21,delib30,2,0)*(Físico!Y21),0)</f>
        <v>12600</v>
      </c>
      <c r="AA21" s="1">
        <f>IFERROR(VLOOKUP($A21,delib30,2,0)*(Físico!Z21),0)</f>
        <v>3150</v>
      </c>
      <c r="AB21" s="1">
        <f>IFERROR(VLOOKUP($A21,delib30,2,0)*(Físico!AA21),0)</f>
        <v>3600</v>
      </c>
      <c r="AC21" s="1">
        <f>IFERROR(VLOOKUP($A21,delib30,2,0)*(Físico!AB21),0)</f>
        <v>7650</v>
      </c>
      <c r="AD21" s="1">
        <f>IFERROR(VLOOKUP($A21,delib30,2,0)*(Físico!AC21),0)</f>
        <v>80550</v>
      </c>
      <c r="AE21" s="1">
        <f>IFERROR(VLOOKUP($A21,delib30,2,0)*(Físico!AD21),0)</f>
        <v>67050</v>
      </c>
      <c r="AF21" s="1">
        <f>IFERROR(VLOOKUP($A21,delib30,2,0)*(Físico!AE21),0)</f>
        <v>66600</v>
      </c>
      <c r="AG21" s="1">
        <f>IFERROR(VLOOKUP($A21,delib30,2,0)*(Físico!AF21),0)</f>
        <v>2250</v>
      </c>
      <c r="AH21" s="1">
        <f>IFERROR(VLOOKUP($A21,delib30,2,0)*(Físico!AG21),0)</f>
        <v>0</v>
      </c>
      <c r="AI21" s="1">
        <f>IFERROR(VLOOKUP($A21,delib30,2,0)*(Físico!AH21),0)</f>
        <v>4950</v>
      </c>
      <c r="AJ21" s="1">
        <f t="shared" si="1"/>
        <v>1011150</v>
      </c>
    </row>
    <row r="22" spans="1:36" x14ac:dyDescent="0.25">
      <c r="A22">
        <f t="shared" si="0"/>
        <v>409050083</v>
      </c>
      <c r="B22" t="s">
        <v>57</v>
      </c>
      <c r="C22" s="1">
        <f>IFERROR(VLOOKUP($A22,delib30,2,0)*(Físico!B22),0)</f>
        <v>0</v>
      </c>
      <c r="D22" s="1">
        <f>IFERROR(VLOOKUP($A22,delib30,2,0)*(Físico!C22),0)</f>
        <v>0</v>
      </c>
      <c r="E22" s="1">
        <f>IFERROR(VLOOKUP($A22,delib30,2,0)*(Físico!D22),0)</f>
        <v>5916.24</v>
      </c>
      <c r="F22" s="1">
        <f>IFERROR(VLOOKUP($A22,delib30,2,0)*(Físico!E22),0)</f>
        <v>657.36</v>
      </c>
      <c r="G22" s="1">
        <f>IFERROR(VLOOKUP($A22,delib30,2,0)*(Físico!F22),0)</f>
        <v>0</v>
      </c>
      <c r="H22" s="1">
        <f>IFERROR(VLOOKUP($A22,delib30,2,0)*(Físico!G22),0)</f>
        <v>0</v>
      </c>
      <c r="I22" s="1">
        <f>IFERROR(VLOOKUP($A22,delib30,2,0)*(Físico!H22),0)</f>
        <v>9860.4</v>
      </c>
      <c r="J22" s="1">
        <f>IFERROR(VLOOKUP($A22,delib30,2,0)*(Físico!I22),0)</f>
        <v>3286.8</v>
      </c>
      <c r="K22" s="1">
        <f>IFERROR(VLOOKUP($A22,delib30,2,0)*(Físico!J22),0)</f>
        <v>0</v>
      </c>
      <c r="L22" s="1">
        <f>IFERROR(VLOOKUP($A22,delib30,2,0)*(Físico!K22),0)</f>
        <v>5916.24</v>
      </c>
      <c r="M22" s="1">
        <f>IFERROR(VLOOKUP($A22,delib30,2,0)*(Físico!L22),0)</f>
        <v>0</v>
      </c>
      <c r="N22" s="1">
        <f>IFERROR(VLOOKUP($A22,delib30,2,0)*(Físico!M22),0)</f>
        <v>0</v>
      </c>
      <c r="O22" s="1">
        <f>IFERROR(VLOOKUP($A22,delib30,2,0)*(Físico!N22),0)</f>
        <v>5258.88</v>
      </c>
      <c r="P22" s="1">
        <f>IFERROR(VLOOKUP($A22,delib30,2,0)*(Físico!O22),0)</f>
        <v>5916.24</v>
      </c>
      <c r="Q22" s="1">
        <f>IFERROR(VLOOKUP($A22,delib30,2,0)*(Físico!P22),0)</f>
        <v>0</v>
      </c>
      <c r="R22" s="1">
        <f>IFERROR(VLOOKUP($A22,delib30,2,0)*(Físico!Q22),0)</f>
        <v>0</v>
      </c>
      <c r="S22" s="1">
        <f>IFERROR(VLOOKUP($A22,delib30,2,0)*(Físico!R22),0)</f>
        <v>0</v>
      </c>
      <c r="T22" s="1">
        <f>IFERROR(VLOOKUP($A22,delib30,2,0)*(Físico!S22),0)</f>
        <v>0</v>
      </c>
      <c r="U22" s="1">
        <f>IFERROR(VLOOKUP($A22,delib30,2,0)*(Físico!T22),0)</f>
        <v>0</v>
      </c>
      <c r="V22" s="1">
        <f>IFERROR(VLOOKUP($A22,delib30,2,0)*(Físico!U22),0)</f>
        <v>0</v>
      </c>
      <c r="W22" s="1">
        <f>IFERROR(VLOOKUP($A22,delib30,2,0)*(Físico!V22),0)</f>
        <v>0</v>
      </c>
      <c r="X22" s="1">
        <f>IFERROR(VLOOKUP($A22,delib30,2,0)*(Físico!W22),0)</f>
        <v>104520.24</v>
      </c>
      <c r="Y22" s="1">
        <f>IFERROR(VLOOKUP($A22,delib30,2,0)*(Físico!X22),0)</f>
        <v>0</v>
      </c>
      <c r="Z22" s="1">
        <f>IFERROR(VLOOKUP($A22,delib30,2,0)*(Físico!Y22),0)</f>
        <v>0</v>
      </c>
      <c r="AA22" s="1">
        <f>IFERROR(VLOOKUP($A22,delib30,2,0)*(Físico!Z22),0)</f>
        <v>0</v>
      </c>
      <c r="AB22" s="1">
        <f>IFERROR(VLOOKUP($A22,delib30,2,0)*(Físico!AA22),0)</f>
        <v>0</v>
      </c>
      <c r="AC22" s="1">
        <f>IFERROR(VLOOKUP($A22,delib30,2,0)*(Físico!AB22),0)</f>
        <v>0</v>
      </c>
      <c r="AD22" s="1">
        <f>IFERROR(VLOOKUP($A22,delib30,2,0)*(Físico!AC22),0)</f>
        <v>0</v>
      </c>
      <c r="AE22" s="1">
        <f>IFERROR(VLOOKUP($A22,delib30,2,0)*(Físico!AD22),0)</f>
        <v>0</v>
      </c>
      <c r="AF22" s="1">
        <f>IFERROR(VLOOKUP($A22,delib30,2,0)*(Físico!AE22),0)</f>
        <v>0</v>
      </c>
      <c r="AG22" s="1">
        <f>IFERROR(VLOOKUP($A22,delib30,2,0)*(Físico!AF22),0)</f>
        <v>0</v>
      </c>
      <c r="AH22" s="1">
        <f>IFERROR(VLOOKUP($A22,delib30,2,0)*(Físico!AG22),0)</f>
        <v>0</v>
      </c>
      <c r="AI22" s="1">
        <f>IFERROR(VLOOKUP($A22,delib30,2,0)*(Físico!AH22),0)</f>
        <v>0</v>
      </c>
      <c r="AJ22" s="1">
        <f t="shared" si="1"/>
        <v>141332.40000000002</v>
      </c>
    </row>
    <row r="23" spans="1:36" x14ac:dyDescent="0.25">
      <c r="B23" t="s">
        <v>36</v>
      </c>
      <c r="C23" s="1">
        <f>SUM(C2:C22)</f>
        <v>89550</v>
      </c>
      <c r="D23" s="1">
        <f t="shared" ref="D23:AJ23" si="2">SUM(D2:D22)</f>
        <v>8243.91</v>
      </c>
      <c r="E23" s="1">
        <f t="shared" si="2"/>
        <v>5916.24</v>
      </c>
      <c r="F23" s="1">
        <f t="shared" si="2"/>
        <v>1107.3600000000001</v>
      </c>
      <c r="G23" s="1">
        <f t="shared" si="2"/>
        <v>116168.04</v>
      </c>
      <c r="H23" s="1">
        <f t="shared" si="2"/>
        <v>39600</v>
      </c>
      <c r="I23" s="1">
        <f t="shared" si="2"/>
        <v>54860.4</v>
      </c>
      <c r="J23" s="1">
        <f t="shared" si="2"/>
        <v>3286.8</v>
      </c>
      <c r="K23" s="1">
        <f t="shared" si="2"/>
        <v>42300</v>
      </c>
      <c r="L23" s="1">
        <f t="shared" si="2"/>
        <v>32381.199999999997</v>
      </c>
      <c r="M23" s="1">
        <f t="shared" si="2"/>
        <v>124444.11</v>
      </c>
      <c r="N23" s="1">
        <f t="shared" si="2"/>
        <v>8552.16</v>
      </c>
      <c r="O23" s="1">
        <f t="shared" si="2"/>
        <v>5258.88</v>
      </c>
      <c r="P23" s="1">
        <f t="shared" si="2"/>
        <v>5916.24</v>
      </c>
      <c r="Q23" s="1">
        <f t="shared" si="2"/>
        <v>37702.199999999997</v>
      </c>
      <c r="R23" s="1">
        <f t="shared" si="2"/>
        <v>8962.880000000001</v>
      </c>
      <c r="S23" s="1">
        <f t="shared" si="2"/>
        <v>44035.77</v>
      </c>
      <c r="T23" s="1">
        <f t="shared" si="2"/>
        <v>10877.64</v>
      </c>
      <c r="U23" s="1">
        <f t="shared" si="2"/>
        <v>3157.56</v>
      </c>
      <c r="V23" s="1">
        <f t="shared" si="2"/>
        <v>25029.449999999997</v>
      </c>
      <c r="W23" s="1">
        <f t="shared" si="2"/>
        <v>250363.18</v>
      </c>
      <c r="X23" s="1">
        <f t="shared" si="2"/>
        <v>240324.16999999998</v>
      </c>
      <c r="Y23" s="1">
        <f t="shared" si="2"/>
        <v>30673.439999999999</v>
      </c>
      <c r="Z23" s="1">
        <f t="shared" si="2"/>
        <v>21621.599999999999</v>
      </c>
      <c r="AA23" s="1">
        <f t="shared" si="2"/>
        <v>4954.32</v>
      </c>
      <c r="AB23" s="1">
        <f t="shared" si="2"/>
        <v>4953.24</v>
      </c>
      <c r="AC23" s="1">
        <f t="shared" si="2"/>
        <v>7650</v>
      </c>
      <c r="AD23" s="1">
        <f t="shared" si="2"/>
        <v>133291.54</v>
      </c>
      <c r="AE23" s="1">
        <f t="shared" si="2"/>
        <v>131358.6</v>
      </c>
      <c r="AF23" s="1">
        <f t="shared" si="2"/>
        <v>81485.64</v>
      </c>
      <c r="AG23" s="1">
        <f t="shared" si="2"/>
        <v>3060</v>
      </c>
      <c r="AH23" s="1">
        <f t="shared" si="2"/>
        <v>41544.769999999997</v>
      </c>
      <c r="AI23" s="1">
        <f t="shared" si="2"/>
        <v>25697.119999999999</v>
      </c>
      <c r="AJ23" s="1">
        <f t="shared" si="2"/>
        <v>1644328.46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6C0EE-42DD-4EAB-B73E-88F749AD09D4}">
  <dimension ref="A1:AI23"/>
  <sheetViews>
    <sheetView tabSelected="1" workbookViewId="0">
      <selection activeCell="AI23" sqref="B23:AI23"/>
    </sheetView>
  </sheetViews>
  <sheetFormatPr defaultRowHeight="15" x14ac:dyDescent="0.25"/>
  <cols>
    <col min="35" max="35" width="15.85546875" bestFit="1" customWidth="1"/>
  </cols>
  <sheetData>
    <row r="1" spans="1:35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</row>
    <row r="2" spans="1:35" x14ac:dyDescent="0.25">
      <c r="A2" t="s">
        <v>37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1629.92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814.96</v>
      </c>
      <c r="R2" s="2">
        <f>Financeiro!R2+Complemento!S2</f>
        <v>3259.84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0</v>
      </c>
      <c r="AH2" s="2">
        <f>Financeiro!AH2+Complemento!AI2</f>
        <v>0</v>
      </c>
      <c r="AI2" s="2">
        <f>SUM(B2:AH2)</f>
        <v>5704.72</v>
      </c>
    </row>
    <row r="3" spans="1:35" x14ac:dyDescent="0.25">
      <c r="A3" t="s">
        <v>38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551.25</v>
      </c>
      <c r="S3" s="2">
        <f>Financeiro!S3+Complemento!T3</f>
        <v>5512.5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0</v>
      </c>
      <c r="AC3" s="2">
        <f>Financeiro!AC3+Complemento!AD3</f>
        <v>0</v>
      </c>
      <c r="AD3" s="2">
        <f>Financeiro!AD3+Complemento!AE3</f>
        <v>0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551.25</v>
      </c>
      <c r="AH3" s="2">
        <f>Financeiro!AH3+Complemento!AI3</f>
        <v>0</v>
      </c>
      <c r="AI3" s="2">
        <f t="shared" ref="AI3:AI22" si="0">SUM(B3:AH3)</f>
        <v>6615</v>
      </c>
    </row>
    <row r="4" spans="1:35" x14ac:dyDescent="0.25">
      <c r="A4" t="s">
        <v>39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8275.92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2758.64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 t="shared" si="0"/>
        <v>11034.56</v>
      </c>
    </row>
    <row r="5" spans="1:35" x14ac:dyDescent="0.25">
      <c r="A5" t="s">
        <v>40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13063.68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933.12000000000012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 t="shared" si="0"/>
        <v>13996.800000000001</v>
      </c>
    </row>
    <row r="6" spans="1:35" x14ac:dyDescent="0.25">
      <c r="A6" t="s">
        <v>41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0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0</v>
      </c>
      <c r="R6" s="2">
        <f>Financeiro!R6+Complemento!S6</f>
        <v>3323.52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0</v>
      </c>
      <c r="AH6" s="2">
        <f>Financeiro!AH6+Complemento!AI6</f>
        <v>0</v>
      </c>
      <c r="AI6" s="2">
        <f t="shared" si="0"/>
        <v>3323.52</v>
      </c>
    </row>
    <row r="7" spans="1:35" x14ac:dyDescent="0.25">
      <c r="A7" t="s">
        <v>42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2582.64</v>
      </c>
      <c r="Q7" s="2">
        <f>Financeiro!Q7+Complemento!R7</f>
        <v>0</v>
      </c>
      <c r="R7" s="2">
        <f>Financeiro!R7+Complemento!S7</f>
        <v>4519.619999999999</v>
      </c>
      <c r="S7" s="2">
        <f>Financeiro!S7+Complemento!T7</f>
        <v>1291.32</v>
      </c>
      <c r="T7" s="2">
        <f>Financeiro!T7+Complemento!U7</f>
        <v>0</v>
      </c>
      <c r="U7" s="2">
        <f>Financeiro!U7+Complemento!V7</f>
        <v>26472.059999999998</v>
      </c>
      <c r="V7" s="2">
        <f>Financeiro!V7+Complemento!W7</f>
        <v>0</v>
      </c>
      <c r="W7" s="2">
        <f>Financeiro!W7+Complemento!X7</f>
        <v>3228.3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1291.32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 t="shared" si="0"/>
        <v>39385.26</v>
      </c>
    </row>
    <row r="8" spans="1:35" x14ac:dyDescent="0.25">
      <c r="A8" t="s">
        <v>43</v>
      </c>
      <c r="B8" s="2">
        <f>Financeiro!B8+Complemento!C8</f>
        <v>0</v>
      </c>
      <c r="C8" s="2">
        <f>Financeiro!C8+Complemento!D8</f>
        <v>1143.24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17148.599999999999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0</v>
      </c>
      <c r="Q8" s="2">
        <f>Financeiro!Q8+Complemento!R8</f>
        <v>0</v>
      </c>
      <c r="R8" s="2">
        <f>Financeiro!R8+Complemento!S8</f>
        <v>1143.24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0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0</v>
      </c>
      <c r="AH8" s="2">
        <f>Financeiro!AH8+Complemento!AI8</f>
        <v>0</v>
      </c>
      <c r="AI8" s="2">
        <f t="shared" si="0"/>
        <v>19435.080000000002</v>
      </c>
    </row>
    <row r="9" spans="1:35" x14ac:dyDescent="0.25">
      <c r="A9" t="s">
        <v>44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1721.84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14635.64</v>
      </c>
      <c r="W9" s="2">
        <f>Financeiro!W9+Complemento!X9</f>
        <v>8609.2000000000007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27549.439999999999</v>
      </c>
      <c r="AD9" s="2">
        <f>Financeiro!AD9+Complemento!AE9</f>
        <v>14635.64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42185.08</v>
      </c>
      <c r="AH9" s="2">
        <f>Financeiro!AH9+Complemento!AI9</f>
        <v>18940.239999999998</v>
      </c>
      <c r="AI9" s="2">
        <f t="shared" si="0"/>
        <v>128277.07999999999</v>
      </c>
    </row>
    <row r="10" spans="1:35" x14ac:dyDescent="0.25">
      <c r="A10" t="s">
        <v>45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1692.38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0</v>
      </c>
      <c r="AI10" s="2">
        <f t="shared" si="0"/>
        <v>1692.38</v>
      </c>
    </row>
    <row r="11" spans="1:35" x14ac:dyDescent="0.25">
      <c r="A11" t="s">
        <v>46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64719.360000000001</v>
      </c>
      <c r="L11" s="2">
        <f>Financeiro!L11+Complemento!M11</f>
        <v>1797.76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14382.08</v>
      </c>
      <c r="P11" s="2">
        <f>Financeiro!P11+Complemento!Q11</f>
        <v>0</v>
      </c>
      <c r="Q11" s="2">
        <f>Financeiro!Q11+Complemento!R11</f>
        <v>3595.52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 t="shared" si="0"/>
        <v>84494.720000000001</v>
      </c>
    </row>
    <row r="12" spans="1:35" x14ac:dyDescent="0.25">
      <c r="A12" t="s">
        <v>47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35522.549999999996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1127.7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0</v>
      </c>
      <c r="Q12" s="2">
        <f>Financeiro!Q12+Complemento!R12</f>
        <v>2819.25</v>
      </c>
      <c r="R12" s="2">
        <f>Financeiro!R12+Complemento!S12</f>
        <v>4510.8</v>
      </c>
      <c r="S12" s="2">
        <f>Financeiro!S12+Complemento!T12</f>
        <v>7330.05</v>
      </c>
      <c r="T12" s="2">
        <f>Financeiro!T12+Complemento!U12</f>
        <v>3946.95</v>
      </c>
      <c r="U12" s="2">
        <f>Financeiro!U12+Complemento!V12</f>
        <v>1127.7</v>
      </c>
      <c r="V12" s="2">
        <f>Financeiro!V12+Complemento!W12</f>
        <v>23681.7</v>
      </c>
      <c r="W12" s="2">
        <f>Financeiro!W12+Complemento!X12</f>
        <v>56948.850000000006</v>
      </c>
      <c r="X12" s="2">
        <f>Financeiro!X12+Complemento!Y12</f>
        <v>38341.799999999996</v>
      </c>
      <c r="Y12" s="2">
        <f>Financeiro!Y12+Complemento!Z12</f>
        <v>11277</v>
      </c>
      <c r="Z12" s="2">
        <f>Financeiro!Z12+Complemento!AA12</f>
        <v>2255.4</v>
      </c>
      <c r="AA12" s="2">
        <f>Financeiro!AA12+Complemento!AB12</f>
        <v>1691.55</v>
      </c>
      <c r="AB12" s="2">
        <f>Financeiro!AB12+Complemento!AC12</f>
        <v>0</v>
      </c>
      <c r="AC12" s="2">
        <f>Financeiro!AC12+Complemento!AD12</f>
        <v>47363.4</v>
      </c>
      <c r="AD12" s="2">
        <f>Financeiro!AD12+Complemento!AE12</f>
        <v>68789.7</v>
      </c>
      <c r="AE12" s="2">
        <f>Financeiro!AE12+Complemento!AF12</f>
        <v>18607.05</v>
      </c>
      <c r="AF12" s="2">
        <f>Financeiro!AF12+Complemento!AG12</f>
        <v>0</v>
      </c>
      <c r="AG12" s="2">
        <f>Financeiro!AG12+Complemento!AH12</f>
        <v>17479.349999999999</v>
      </c>
      <c r="AH12" s="2">
        <f>Financeiro!AH12+Complemento!AI12</f>
        <v>14096.25</v>
      </c>
      <c r="AI12" s="2">
        <f t="shared" si="0"/>
        <v>356917.04999999993</v>
      </c>
    </row>
    <row r="13" spans="1:35" x14ac:dyDescent="0.25">
      <c r="A13" t="s">
        <v>48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1175.02</v>
      </c>
      <c r="S13" s="2">
        <f>Financeiro!S13+Complemento!T13</f>
        <v>0</v>
      </c>
      <c r="T13" s="2">
        <f>Financeiro!T13+Complemento!U13</f>
        <v>0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 t="shared" si="0"/>
        <v>1175.02</v>
      </c>
    </row>
    <row r="14" spans="1:35" x14ac:dyDescent="0.25">
      <c r="A14" t="s">
        <v>49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967.2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 t="shared" si="0"/>
        <v>967.2</v>
      </c>
    </row>
    <row r="15" spans="1:35" x14ac:dyDescent="0.25">
      <c r="A15" t="s">
        <v>50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450</v>
      </c>
      <c r="AH15" s="2">
        <f>Financeiro!AH15+Complemento!AI15</f>
        <v>0</v>
      </c>
      <c r="AI15" s="2">
        <f t="shared" si="0"/>
        <v>450</v>
      </c>
    </row>
    <row r="16" spans="1:35" x14ac:dyDescent="0.25">
      <c r="A16" t="s">
        <v>51</v>
      </c>
      <c r="B16" s="2">
        <f>Financeiro!B16+Complemento!C16</f>
        <v>0</v>
      </c>
      <c r="C16" s="2">
        <f>Financeiro!C16+Complemento!D16</f>
        <v>2225.66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2225.66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 t="shared" si="0"/>
        <v>4451.32</v>
      </c>
    </row>
    <row r="17" spans="1:35" x14ac:dyDescent="0.25">
      <c r="A17" t="s">
        <v>52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4950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900</v>
      </c>
      <c r="AG17" s="2">
        <f>Financeiro!AG17+Complemento!AH17</f>
        <v>6300</v>
      </c>
      <c r="AH17" s="2">
        <f>Financeiro!AH17+Complemento!AI17</f>
        <v>0</v>
      </c>
      <c r="AI17" s="2">
        <f t="shared" si="0"/>
        <v>12150</v>
      </c>
    </row>
    <row r="18" spans="1:35" x14ac:dyDescent="0.25">
      <c r="A18" t="s">
        <v>53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2756.3199999999997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 t="shared" si="0"/>
        <v>2756.3199999999997</v>
      </c>
    </row>
    <row r="19" spans="1:35" x14ac:dyDescent="0.25">
      <c r="A19" t="s">
        <v>54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79868.52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 t="shared" si="0"/>
        <v>79868.52</v>
      </c>
    </row>
    <row r="20" spans="1:35" x14ac:dyDescent="0.25">
      <c r="A20" t="s">
        <v>55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0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16170.3</v>
      </c>
      <c r="M20" s="2">
        <f>Financeiro!M20+Complemento!N20</f>
        <v>0</v>
      </c>
      <c r="N20" s="2">
        <f>Financeiro!N20+Complemento!O20</f>
        <v>0</v>
      </c>
      <c r="O20" s="2">
        <f>Financeiro!O20+Complemento!P20</f>
        <v>0</v>
      </c>
      <c r="P20" s="2">
        <f>Financeiro!P20+Complemento!Q20</f>
        <v>0</v>
      </c>
      <c r="Q20" s="2">
        <f>Financeiro!Q20+Complemento!R20</f>
        <v>0</v>
      </c>
      <c r="R20" s="2">
        <f>Financeiro!R20+Complemento!S20</f>
        <v>1796.7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0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0</v>
      </c>
      <c r="AI20" s="2">
        <f t="shared" si="0"/>
        <v>17967</v>
      </c>
    </row>
    <row r="21" spans="1:35" x14ac:dyDescent="0.25">
      <c r="A21" t="s">
        <v>56</v>
      </c>
      <c r="B21" s="2">
        <f>Financeiro!B21+Complemento!C21</f>
        <v>243098.4</v>
      </c>
      <c r="C21" s="2">
        <f>Financeiro!C21+Complemento!D21</f>
        <v>18324</v>
      </c>
      <c r="D21" s="2">
        <f>Financeiro!D21+Complemento!E21</f>
        <v>0</v>
      </c>
      <c r="E21" s="2">
        <f>Financeiro!E21+Complemento!F21</f>
        <v>1221.5999999999999</v>
      </c>
      <c r="F21" s="2">
        <f>Financeiro!F21+Complemento!G21</f>
        <v>238212</v>
      </c>
      <c r="G21" s="2">
        <f>Financeiro!G21+Complemento!H21</f>
        <v>107500.8</v>
      </c>
      <c r="H21" s="2">
        <f>Financeiro!H21+Complemento!I21</f>
        <v>122160</v>
      </c>
      <c r="I21" s="2">
        <f>Financeiro!I21+Complemento!J21</f>
        <v>0</v>
      </c>
      <c r="J21" s="2">
        <f>Financeiro!J21+Complemento!K21</f>
        <v>114830.39999999999</v>
      </c>
      <c r="K21" s="2">
        <f>Financeiro!K21+Complemento!L21</f>
        <v>69631.199999999997</v>
      </c>
      <c r="L21" s="2">
        <f>Financeiro!L21+Complemento!M21</f>
        <v>120938.4</v>
      </c>
      <c r="M21" s="2">
        <f>Financeiro!M21+Complemento!N21</f>
        <v>20767.2</v>
      </c>
      <c r="N21" s="2">
        <f>Financeiro!N21+Complemento!O21</f>
        <v>0</v>
      </c>
      <c r="O21" s="2">
        <f>Financeiro!O21+Complemento!P21</f>
        <v>0</v>
      </c>
      <c r="P21" s="2">
        <f>Financeiro!P21+Complemento!Q21</f>
        <v>96506.4</v>
      </c>
      <c r="Q21" s="2">
        <f>Financeiro!Q21+Complemento!R21</f>
        <v>17102.400000000001</v>
      </c>
      <c r="R21" s="2">
        <f>Financeiro!R21+Complemento!S21</f>
        <v>65966.399999999994</v>
      </c>
      <c r="S21" s="2">
        <f>Financeiro!S21+Complemento!T21</f>
        <v>0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608356.80000000005</v>
      </c>
      <c r="W21" s="2">
        <f>Financeiro!W21+Complemento!X21</f>
        <v>225996</v>
      </c>
      <c r="X21" s="2">
        <f>Financeiro!X21+Complemento!Y21</f>
        <v>0</v>
      </c>
      <c r="Y21" s="2">
        <f>Financeiro!Y21+Complemento!Z21</f>
        <v>34204.800000000003</v>
      </c>
      <c r="Z21" s="2">
        <f>Financeiro!Z21+Complemento!AA21</f>
        <v>8551.2000000000007</v>
      </c>
      <c r="AA21" s="2">
        <f>Financeiro!AA21+Complemento!AB21</f>
        <v>9772.7999999999993</v>
      </c>
      <c r="AB21" s="2">
        <f>Financeiro!AB21+Complemento!AC21</f>
        <v>20767.2</v>
      </c>
      <c r="AC21" s="2">
        <f>Financeiro!AC21+Complemento!AD21</f>
        <v>218666.4</v>
      </c>
      <c r="AD21" s="2">
        <f>Financeiro!AD21+Complemento!AE21</f>
        <v>182018.4</v>
      </c>
      <c r="AE21" s="2">
        <f>Financeiro!AE21+Complemento!AF21</f>
        <v>180796.79999999999</v>
      </c>
      <c r="AF21" s="2">
        <f>Financeiro!AF21+Complemento!AG21</f>
        <v>6108</v>
      </c>
      <c r="AG21" s="2">
        <f>Financeiro!AG21+Complemento!AH21</f>
        <v>0</v>
      </c>
      <c r="AH21" s="2">
        <f>Financeiro!AH21+Complemento!AI21</f>
        <v>13437.6</v>
      </c>
      <c r="AI21" s="2">
        <f t="shared" si="0"/>
        <v>2744935.1999999997</v>
      </c>
    </row>
    <row r="22" spans="1:35" x14ac:dyDescent="0.25">
      <c r="A22" t="s">
        <v>57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9860.4</v>
      </c>
      <c r="E22" s="2">
        <f>Financeiro!E22+Complemento!F22</f>
        <v>876.48</v>
      </c>
      <c r="F22" s="2">
        <f>Financeiro!F22+Complemento!G22</f>
        <v>0</v>
      </c>
      <c r="G22" s="2">
        <f>Financeiro!G22+Complemento!H22</f>
        <v>0</v>
      </c>
      <c r="H22" s="2">
        <f>Financeiro!H22+Complemento!I22</f>
        <v>13147.2</v>
      </c>
      <c r="I22" s="2">
        <f>Financeiro!I22+Complemento!J22</f>
        <v>4382.3999999999996</v>
      </c>
      <c r="J22" s="2">
        <f>Financeiro!J22+Complemento!K22</f>
        <v>0</v>
      </c>
      <c r="K22" s="2">
        <f>Financeiro!K22+Complemento!L22</f>
        <v>9860.4</v>
      </c>
      <c r="L22" s="2">
        <f>Financeiro!L22+Complemento!M22</f>
        <v>0</v>
      </c>
      <c r="M22" s="2">
        <f>Financeiro!M22+Complemento!N22</f>
        <v>0</v>
      </c>
      <c r="N22" s="2">
        <f>Financeiro!N22+Complemento!O22</f>
        <v>8764.7999999999993</v>
      </c>
      <c r="O22" s="2">
        <f>Financeiro!O22+Complemento!P22</f>
        <v>7888.32</v>
      </c>
      <c r="P22" s="2">
        <f>Financeiro!P22+Complemento!Q22</f>
        <v>0</v>
      </c>
      <c r="Q22" s="2">
        <f>Financeiro!Q22+Complemento!R22</f>
        <v>0</v>
      </c>
      <c r="R22" s="2">
        <f>Financeiro!R22+Complemento!S22</f>
        <v>0</v>
      </c>
      <c r="S22" s="2">
        <f>Financeiro!S22+Complemento!T22</f>
        <v>0</v>
      </c>
      <c r="T22" s="2">
        <f>Financeiro!T22+Complemento!U22</f>
        <v>0</v>
      </c>
      <c r="U22" s="2">
        <f>Financeiro!U22+Complemento!V22</f>
        <v>0</v>
      </c>
      <c r="V22" s="2">
        <f>Financeiro!V22+Complemento!W22</f>
        <v>0</v>
      </c>
      <c r="W22" s="2">
        <f>Financeiro!W22+Complemento!X22</f>
        <v>174200.40000000002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0</v>
      </c>
      <c r="AA22" s="2">
        <f>Financeiro!AA22+Complemento!AB22</f>
        <v>0</v>
      </c>
      <c r="AB22" s="2">
        <f>Financeiro!AB22+Complemento!AC22</f>
        <v>0</v>
      </c>
      <c r="AC22" s="2">
        <f>Financeiro!AC22+Complemento!AD22</f>
        <v>0</v>
      </c>
      <c r="AD22" s="2">
        <f>Financeiro!AD22+Complemento!AE22</f>
        <v>0</v>
      </c>
      <c r="AE22" s="2">
        <f>Financeiro!AE22+Complemento!AF22</f>
        <v>0</v>
      </c>
      <c r="AF22" s="2">
        <f>Financeiro!AF22+Complemento!AG22</f>
        <v>0</v>
      </c>
      <c r="AG22" s="2">
        <f>Financeiro!AG22+Complemento!AH22</f>
        <v>0</v>
      </c>
      <c r="AH22" s="2">
        <f>Financeiro!AH22+Complemento!AI22</f>
        <v>0</v>
      </c>
      <c r="AI22" s="2">
        <f t="shared" si="0"/>
        <v>228980.40000000002</v>
      </c>
    </row>
    <row r="23" spans="1:35" x14ac:dyDescent="0.25">
      <c r="A23" t="s">
        <v>36</v>
      </c>
      <c r="B23" s="2">
        <f t="shared" ref="B23:AH23" si="1">SUM(B2:B22)</f>
        <v>243098.4</v>
      </c>
      <c r="C23" s="2">
        <f t="shared" si="1"/>
        <v>21692.9</v>
      </c>
      <c r="D23" s="2">
        <f t="shared" si="1"/>
        <v>9860.4</v>
      </c>
      <c r="E23" s="2">
        <f t="shared" si="1"/>
        <v>2098.08</v>
      </c>
      <c r="F23" s="2">
        <f t="shared" si="1"/>
        <v>273734.55</v>
      </c>
      <c r="G23" s="2">
        <f t="shared" si="1"/>
        <v>107500.8</v>
      </c>
      <c r="H23" s="2">
        <f t="shared" si="1"/>
        <v>135307.20000000001</v>
      </c>
      <c r="I23" s="2">
        <f t="shared" si="1"/>
        <v>4382.3999999999996</v>
      </c>
      <c r="J23" s="2">
        <f t="shared" si="1"/>
        <v>114830.39999999999</v>
      </c>
      <c r="K23" s="2">
        <f t="shared" si="1"/>
        <v>145840.87999999998</v>
      </c>
      <c r="L23" s="2">
        <f t="shared" si="1"/>
        <v>257263.18</v>
      </c>
      <c r="M23" s="2">
        <f t="shared" si="1"/>
        <v>21894.9</v>
      </c>
      <c r="N23" s="2">
        <f t="shared" si="1"/>
        <v>8764.7999999999993</v>
      </c>
      <c r="O23" s="2">
        <f t="shared" si="1"/>
        <v>22270.400000000001</v>
      </c>
      <c r="P23" s="2">
        <f t="shared" si="1"/>
        <v>99089.04</v>
      </c>
      <c r="Q23" s="2">
        <f t="shared" si="1"/>
        <v>24332.13</v>
      </c>
      <c r="R23" s="2">
        <f t="shared" si="1"/>
        <v>97577.19</v>
      </c>
      <c r="S23" s="2">
        <f t="shared" si="1"/>
        <v>14133.869999999999</v>
      </c>
      <c r="T23" s="2">
        <f t="shared" si="1"/>
        <v>3946.95</v>
      </c>
      <c r="U23" s="2">
        <f t="shared" si="1"/>
        <v>30356.079999999998</v>
      </c>
      <c r="V23" s="2">
        <f t="shared" si="1"/>
        <v>646674.14</v>
      </c>
      <c r="W23" s="2">
        <f t="shared" si="1"/>
        <v>468982.75</v>
      </c>
      <c r="X23" s="2">
        <f t="shared" si="1"/>
        <v>38341.799999999996</v>
      </c>
      <c r="Y23" s="2">
        <f t="shared" si="1"/>
        <v>45481.8</v>
      </c>
      <c r="Z23" s="2">
        <f t="shared" si="1"/>
        <v>10806.6</v>
      </c>
      <c r="AA23" s="2">
        <f t="shared" si="1"/>
        <v>11464.349999999999</v>
      </c>
      <c r="AB23" s="2">
        <f t="shared" si="1"/>
        <v>20767.2</v>
      </c>
      <c r="AC23" s="2">
        <f t="shared" si="1"/>
        <v>294870.56</v>
      </c>
      <c r="AD23" s="2">
        <f t="shared" si="1"/>
        <v>269361.78000000003</v>
      </c>
      <c r="AE23" s="2">
        <f t="shared" si="1"/>
        <v>199403.84999999998</v>
      </c>
      <c r="AF23" s="2">
        <f t="shared" si="1"/>
        <v>7008</v>
      </c>
      <c r="AG23" s="2">
        <f t="shared" si="1"/>
        <v>66965.679999999993</v>
      </c>
      <c r="AH23" s="2">
        <f t="shared" si="1"/>
        <v>46474.09</v>
      </c>
      <c r="AI23" s="2">
        <f>SUM(AI2:AI22)</f>
        <v>3764577.1499999994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2025-05-13T17:12:37Z</dcterms:created>
  <dcterms:modified xsi:type="dcterms:W3CDTF">2025-05-21T19:20:00Z</dcterms:modified>
</cp:coreProperties>
</file>