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elib" sheetId="1" state="visible" r:id="rId2"/>
    <sheet name="Resumo" sheetId="2" state="visible" r:id="rId3"/>
    <sheet name="Físico" sheetId="3" state="visible" r:id="rId4"/>
    <sheet name="Complemento" sheetId="4" state="visible" r:id="rId5"/>
  </sheets>
  <externalReferences>
    <externalReference r:id="rId6"/>
  </externalReferences>
  <definedNames>
    <definedName function="false" hidden="false" name="Delib" vbProcedure="false">[1]Delib!$A$1:$B$15</definedName>
    <definedName function="false" hidden="false" name="delib030" vbProcedure="false">Delib!$A$1:$B$15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<sst xmlns="http://schemas.openxmlformats.org/spreadsheetml/2006/main" count="100" uniqueCount="37">
  <si>
    <t xml:space="preserve">Código Proc.</t>
  </si>
  <si>
    <t xml:space="preserve">Complemento</t>
  </si>
  <si>
    <t xml:space="preserve">Estabelecimentos CNES-SC</t>
  </si>
  <si>
    <t xml:space="preserve">Freqüência</t>
  </si>
  <si>
    <t xml:space="preserve">Valor Aprovado</t>
  </si>
  <si>
    <t xml:space="preserve">0019259 POLICLINICA MUNICIPAL CONTINENTE</t>
  </si>
  <si>
    <t xml:space="preserve">0366323 HOSPITAL DIA MARIA SCHMITT</t>
  </si>
  <si>
    <t xml:space="preserve">0610062 HOSPITAL DE OLHOS DE CONCORDIA LTDA</t>
  </si>
  <si>
    <t xml:space="preserve">2303167 HOSPITAL SANTO ANTONIO DE ITAPEMA</t>
  </si>
  <si>
    <t xml:space="preserve">2303892 HOSPITAL SAO FRANCISCO</t>
  </si>
  <si>
    <t xml:space="preserve">2306336 HOSPITAL SAO JOSE</t>
  </si>
  <si>
    <t xml:space="preserve">2306344 HOSPITAL JARAGUA</t>
  </si>
  <si>
    <t xml:space="preserve">2418177 HOSPITAL SAO FRANCISCO DE ASSIS</t>
  </si>
  <si>
    <t xml:space="preserve">2490935 HOSPITAL FELIX DA COSTA GOMES</t>
  </si>
  <si>
    <t xml:space="preserve">2521296 HOSPITAL BETHESDA</t>
  </si>
  <si>
    <t xml:space="preserve">2521695 HOSPITAL RIO NEGRINHO</t>
  </si>
  <si>
    <t xml:space="preserve">2521792 HOSPITAL E MATERNIDADE SAGRADA FAMILIA</t>
  </si>
  <si>
    <t xml:space="preserve">2522411 HOSPITAL AZAMBUJA</t>
  </si>
  <si>
    <t xml:space="preserve">2522489 ASSOCIACAO HOSPITAL E MATERNIDADE DOM JOAQUIM</t>
  </si>
  <si>
    <t xml:space="preserve">2641445 POLICLINICA DE REFERENCIA REGIONAL RIO DO SUL</t>
  </si>
  <si>
    <t xml:space="preserve">2672154 HOSPITAL HOSCOLA</t>
  </si>
  <si>
    <t xml:space="preserve">2701464 CIS AMOSC</t>
  </si>
  <si>
    <t xml:space="preserve">2778831 HOSPITAL NOSSA SENHORA DA IMACULADA CONCEICAO</t>
  </si>
  <si>
    <t xml:space="preserve">3123251 HOSPITAL DE OLHOS DE BLUMENAU</t>
  </si>
  <si>
    <t xml:space="preserve">4514882 HOSPITAL DOS OLHOS LIONS DE SANTA CATARINA</t>
  </si>
  <si>
    <t xml:space="preserve">4575407 COB CENTRO OFTALMOLOGICO DE BLUMENAU</t>
  </si>
  <si>
    <t xml:space="preserve">5195756 CIS NORDESTE SC</t>
  </si>
  <si>
    <t xml:space="preserve">6567274 CLINICA DE OLHOS ANTONELLI</t>
  </si>
  <si>
    <t xml:space="preserve">7486596 HOSPITAL REGIONAL DE BIGUACU HELMUTH NASS</t>
  </si>
  <si>
    <t xml:space="preserve">9386882 CENTRO DE ESPECIALIDADES</t>
  </si>
  <si>
    <t xml:space="preserve">9712038 HOSPITAL DE OLHOS DE CRICIUMA</t>
  </si>
  <si>
    <t xml:space="preserve">Total</t>
  </si>
  <si>
    <t xml:space="preserve">0303050233 TRATAMENTO MEDICAMENTOSO DE DOENCA DA RETINA</t>
  </si>
  <si>
    <t xml:space="preserve">0309070015 TRATAMENTO ESCLEROSANTE NAO ESTETICO DE VARIZES D</t>
  </si>
  <si>
    <t xml:space="preserve">0309070023 TRATAMENTO ESCLEROSANTE NAO ESTETICO DE VARIZES D</t>
  </si>
  <si>
    <t xml:space="preserve">0418010013 CONFECCAO DE FISTULA ARTERIO-VENOSA C/ ENXERTIA D</t>
  </si>
  <si>
    <t xml:space="preserve">0418010030 CONFECCAO DE FISTULA ARTERIO-VENOSA P/ HEMODIALIS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</si>
</sst>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C:/Users/bragadmxr.SAUDE/Desktop/ELETIVAS/Eletivas%202025%20nova%20vers&#227;o/Abril%202025/Detalhado/Ambulatorial/SIA%20FAEC%20Puro%20Abril%202025.od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1.25"/>
    <col collapsed="false" customWidth="true" hidden="false" outlineLevel="0" max="2" min="2" style="0" width="12.5"/>
  </cols>
  <sheetData>
    <row r="1" customFormat="false" ht="15" hidden="false" customHeight="false" outlineLevel="0" collapsed="false">
      <c r="A1" s="0" t="s">
        <v>0</v>
      </c>
      <c r="B1" s="0" t="s">
        <v>1</v>
      </c>
    </row>
    <row r="2" customFormat="false" ht="15" hidden="false" customHeight="false" outlineLevel="0" collapsed="false">
      <c r="A2" s="0" t="n">
        <v>303050233</v>
      </c>
      <c r="B2" s="0" t="n">
        <v>1254.56</v>
      </c>
    </row>
    <row r="3" customFormat="false" ht="15" hidden="false" customHeight="false" outlineLevel="0" collapsed="false">
      <c r="A3" s="0" t="n">
        <v>405050364</v>
      </c>
      <c r="B3" s="0" t="n">
        <v>628.65</v>
      </c>
    </row>
    <row r="4" customFormat="false" ht="15" hidden="false" customHeight="false" outlineLevel="0" collapsed="false">
      <c r="A4" s="0" t="n">
        <v>405010184</v>
      </c>
      <c r="B4" s="0" t="n">
        <v>286.26</v>
      </c>
    </row>
    <row r="5" customFormat="false" ht="15" hidden="false" customHeight="false" outlineLevel="0" collapsed="false">
      <c r="A5" s="0" t="n">
        <v>404010369</v>
      </c>
      <c r="B5" s="0" t="n">
        <v>511.56</v>
      </c>
    </row>
    <row r="6" customFormat="false" ht="15" hidden="false" customHeight="false" outlineLevel="0" collapsed="false">
      <c r="A6" s="0" t="n">
        <v>409010154</v>
      </c>
      <c r="B6" s="0" t="n">
        <v>500</v>
      </c>
    </row>
    <row r="7" customFormat="false" ht="15" hidden="false" customHeight="false" outlineLevel="0" collapsed="false">
      <c r="A7" s="0" t="n">
        <v>418010013</v>
      </c>
      <c r="B7" s="0" t="n">
        <v>4361.55</v>
      </c>
    </row>
    <row r="8" customFormat="false" ht="15" hidden="false" customHeight="false" outlineLevel="0" collapsed="false">
      <c r="A8" s="0" t="n">
        <v>418010021</v>
      </c>
      <c r="B8" s="0" t="n">
        <v>2056.59</v>
      </c>
    </row>
    <row r="9" customFormat="false" ht="15" hidden="false" customHeight="false" outlineLevel="0" collapsed="false">
      <c r="A9" s="0" t="n">
        <v>418010030</v>
      </c>
      <c r="B9" s="0" t="n">
        <v>2577.6</v>
      </c>
    </row>
    <row r="10" customFormat="false" ht="15" hidden="false" customHeight="false" outlineLevel="0" collapsed="false">
      <c r="A10" s="0" t="n">
        <v>418010080</v>
      </c>
      <c r="B10" s="0" t="n">
        <v>1200</v>
      </c>
    </row>
    <row r="11" customFormat="false" ht="15" hidden="false" customHeight="false" outlineLevel="0" collapsed="false">
      <c r="A11" s="0" t="n">
        <v>418020019</v>
      </c>
      <c r="B11" s="0" t="n">
        <v>1800</v>
      </c>
    </row>
    <row r="12" customFormat="false" ht="15" hidden="false" customHeight="false" outlineLevel="0" collapsed="false">
      <c r="A12" s="0" t="n">
        <v>418020027</v>
      </c>
      <c r="B12" s="0" t="n">
        <v>1800</v>
      </c>
    </row>
    <row r="13" customFormat="false" ht="15" hidden="false" customHeight="false" outlineLevel="0" collapsed="false">
      <c r="A13" s="0" t="n">
        <v>418020035</v>
      </c>
      <c r="B13" s="0" t="n">
        <v>1200</v>
      </c>
    </row>
    <row r="14" customFormat="false" ht="15" hidden="false" customHeight="false" outlineLevel="0" collapsed="false">
      <c r="A14" s="0" t="n">
        <v>309070015</v>
      </c>
      <c r="B14" s="0" t="n">
        <v>150</v>
      </c>
    </row>
    <row r="15" customFormat="false" ht="15" hidden="false" customHeight="false" outlineLevel="0" collapsed="false">
      <c r="A15" s="0" t="n">
        <v>309070023</v>
      </c>
      <c r="B15" s="0" t="n">
        <v>300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8.6875" defaultRowHeight="13.8" zeroHeight="false" outlineLevelRow="0" outlineLevelCol="0"/>
  <cols>
    <col collapsed="false" customWidth="true" hidden="false" outlineLevel="0" max="3" min="3" style="0" width="15.42"/>
  </cols>
  <sheetData>
    <row r="1" customFormat="false" ht="13.8" hidden="false" customHeight="false" outlineLevel="0" collapsed="false">
      <c r="A1" s="1" t="s">
        <v>2</v>
      </c>
      <c r="B1" s="1" t="s">
        <v>3</v>
      </c>
      <c r="C1" s="1" t="s">
        <v>4</v>
      </c>
    </row>
    <row r="2" customFormat="false" ht="13.8" hidden="false" customHeight="false" outlineLevel="0" collapsed="false">
      <c r="A2" s="1" t="s">
        <v>5</v>
      </c>
      <c r="B2" s="1" t="n">
        <v>2</v>
      </c>
      <c r="C2" s="2" t="n">
        <v>601.56</v>
      </c>
    </row>
    <row r="3" customFormat="false" ht="13.8" hidden="false" customHeight="false" outlineLevel="0" collapsed="false">
      <c r="A3" s="1" t="s">
        <v>6</v>
      </c>
      <c r="B3" s="1" t="n">
        <v>516</v>
      </c>
      <c r="C3" s="2" t="n">
        <v>202591.92</v>
      </c>
    </row>
    <row r="4" customFormat="false" ht="13.8" hidden="false" customHeight="false" outlineLevel="0" collapsed="false">
      <c r="A4" s="1" t="s">
        <v>7</v>
      </c>
      <c r="B4" s="1" t="n">
        <v>9</v>
      </c>
      <c r="C4" s="2" t="n">
        <v>5645.52</v>
      </c>
    </row>
    <row r="5" customFormat="false" ht="13.8" hidden="false" customHeight="false" outlineLevel="0" collapsed="false">
      <c r="A5" s="1" t="s">
        <v>8</v>
      </c>
      <c r="B5" s="1" t="n">
        <v>5</v>
      </c>
      <c r="C5" s="2" t="n">
        <v>1503.9</v>
      </c>
    </row>
    <row r="6" customFormat="false" ht="13.8" hidden="false" customHeight="false" outlineLevel="0" collapsed="false">
      <c r="A6" s="1" t="s">
        <v>9</v>
      </c>
      <c r="B6" s="1" t="n">
        <v>5</v>
      </c>
      <c r="C6" s="2" t="n">
        <v>5485.3</v>
      </c>
    </row>
    <row r="7" customFormat="false" ht="13.8" hidden="false" customHeight="false" outlineLevel="0" collapsed="false">
      <c r="A7" s="1" t="s">
        <v>10</v>
      </c>
      <c r="B7" s="1" t="n">
        <v>134</v>
      </c>
      <c r="C7" s="2" t="n">
        <v>84055.52</v>
      </c>
    </row>
    <row r="8" customFormat="false" ht="13.8" hidden="false" customHeight="false" outlineLevel="0" collapsed="false">
      <c r="A8" s="1" t="s">
        <v>11</v>
      </c>
      <c r="B8" s="1" t="n">
        <v>88</v>
      </c>
      <c r="C8" s="2" t="n">
        <v>26468.64</v>
      </c>
    </row>
    <row r="9" customFormat="false" ht="13.8" hidden="false" customHeight="false" outlineLevel="0" collapsed="false">
      <c r="A9" s="1" t="s">
        <v>12</v>
      </c>
      <c r="B9" s="1" t="n">
        <v>68</v>
      </c>
      <c r="C9" s="2" t="n">
        <v>20453.04</v>
      </c>
    </row>
    <row r="10" customFormat="false" ht="13.8" hidden="false" customHeight="false" outlineLevel="0" collapsed="false">
      <c r="A10" s="1" t="s">
        <v>13</v>
      </c>
      <c r="B10" s="1" t="n">
        <v>14</v>
      </c>
      <c r="C10" s="2" t="n">
        <v>12610.92</v>
      </c>
    </row>
    <row r="11" customFormat="false" ht="13.8" hidden="false" customHeight="false" outlineLevel="0" collapsed="false">
      <c r="A11" s="1" t="s">
        <v>14</v>
      </c>
      <c r="B11" s="1" t="n">
        <v>100</v>
      </c>
      <c r="C11" s="2" t="n">
        <v>56198</v>
      </c>
    </row>
    <row r="12" customFormat="false" ht="13.8" hidden="false" customHeight="false" outlineLevel="0" collapsed="false">
      <c r="A12" s="1" t="s">
        <v>15</v>
      </c>
      <c r="B12" s="1" t="n">
        <v>16</v>
      </c>
      <c r="C12" s="2" t="n">
        <v>6098.24</v>
      </c>
    </row>
    <row r="13" customFormat="false" ht="13.8" hidden="false" customHeight="false" outlineLevel="0" collapsed="false">
      <c r="A13" s="1" t="s">
        <v>16</v>
      </c>
      <c r="B13" s="1" t="n">
        <v>65</v>
      </c>
      <c r="C13" s="2" t="n">
        <v>25520.3</v>
      </c>
    </row>
    <row r="14" customFormat="false" ht="13.8" hidden="false" customHeight="false" outlineLevel="0" collapsed="false">
      <c r="A14" s="1" t="s">
        <v>17</v>
      </c>
      <c r="B14" s="1" t="n">
        <v>197</v>
      </c>
      <c r="C14" s="2" t="n">
        <v>123574.16</v>
      </c>
    </row>
    <row r="15" customFormat="false" ht="13.8" hidden="false" customHeight="false" outlineLevel="0" collapsed="false">
      <c r="A15" s="1" t="s">
        <v>18</v>
      </c>
      <c r="B15" s="1" t="n">
        <v>11</v>
      </c>
      <c r="C15" s="2" t="n">
        <v>3308.58</v>
      </c>
    </row>
    <row r="16" customFormat="false" ht="13.8" hidden="false" customHeight="false" outlineLevel="0" collapsed="false">
      <c r="A16" s="1" t="s">
        <v>19</v>
      </c>
      <c r="B16" s="1" t="n">
        <v>9</v>
      </c>
      <c r="C16" s="2" t="n">
        <v>8382.54</v>
      </c>
    </row>
    <row r="17" customFormat="false" ht="13.8" hidden="false" customHeight="false" outlineLevel="0" collapsed="false">
      <c r="A17" s="1" t="s">
        <v>20</v>
      </c>
      <c r="B17" s="1" t="n">
        <v>40</v>
      </c>
      <c r="C17" s="2" t="n">
        <v>12031.2</v>
      </c>
    </row>
    <row r="18" customFormat="false" ht="13.8" hidden="false" customHeight="false" outlineLevel="0" collapsed="false">
      <c r="A18" s="1" t="s">
        <v>21</v>
      </c>
      <c r="B18" s="1" t="n">
        <v>53</v>
      </c>
      <c r="C18" s="2" t="n">
        <v>16859.74</v>
      </c>
    </row>
    <row r="19" customFormat="false" ht="13.8" hidden="false" customHeight="false" outlineLevel="0" collapsed="false">
      <c r="A19" s="1" t="s">
        <v>22</v>
      </c>
      <c r="B19" s="1" t="n">
        <v>11</v>
      </c>
      <c r="C19" s="2" t="n">
        <v>3951.46</v>
      </c>
    </row>
    <row r="20" customFormat="false" ht="13.8" hidden="false" customHeight="false" outlineLevel="0" collapsed="false">
      <c r="A20" s="1" t="s">
        <v>23</v>
      </c>
      <c r="B20" s="1" t="n">
        <v>61</v>
      </c>
      <c r="C20" s="2" t="n">
        <v>38264.08</v>
      </c>
    </row>
    <row r="21" customFormat="false" ht="13.8" hidden="false" customHeight="false" outlineLevel="0" collapsed="false">
      <c r="A21" s="1" t="s">
        <v>24</v>
      </c>
      <c r="B21" s="1" t="n">
        <v>37</v>
      </c>
      <c r="C21" s="2" t="n">
        <v>23209.36</v>
      </c>
    </row>
    <row r="22" customFormat="false" ht="13.8" hidden="false" customHeight="false" outlineLevel="0" collapsed="false">
      <c r="A22" s="1" t="s">
        <v>25</v>
      </c>
      <c r="B22" s="1" t="n">
        <v>44</v>
      </c>
      <c r="C22" s="2" t="n">
        <v>27600.32</v>
      </c>
    </row>
    <row r="23" customFormat="false" ht="13.8" hidden="false" customHeight="false" outlineLevel="0" collapsed="false">
      <c r="A23" s="1" t="s">
        <v>26</v>
      </c>
      <c r="B23" s="1" t="n">
        <v>29</v>
      </c>
      <c r="C23" s="2" t="n">
        <v>8722.62</v>
      </c>
    </row>
    <row r="24" customFormat="false" ht="13.8" hidden="false" customHeight="false" outlineLevel="0" collapsed="false">
      <c r="A24" s="1" t="s">
        <v>27</v>
      </c>
      <c r="B24" s="1" t="n">
        <v>274</v>
      </c>
      <c r="C24" s="2" t="n">
        <v>171874.72</v>
      </c>
    </row>
    <row r="25" customFormat="false" ht="13.8" hidden="false" customHeight="false" outlineLevel="0" collapsed="false">
      <c r="A25" s="1" t="s">
        <v>28</v>
      </c>
      <c r="B25" s="1" t="n">
        <v>56</v>
      </c>
      <c r="C25" s="2" t="n">
        <v>16843.68</v>
      </c>
    </row>
    <row r="26" customFormat="false" ht="13.8" hidden="false" customHeight="false" outlineLevel="0" collapsed="false">
      <c r="A26" s="1" t="s">
        <v>29</v>
      </c>
      <c r="B26" s="1" t="n">
        <v>1</v>
      </c>
      <c r="C26" s="2" t="n">
        <v>392.62</v>
      </c>
    </row>
    <row r="27" customFormat="false" ht="13.8" hidden="false" customHeight="false" outlineLevel="0" collapsed="false">
      <c r="A27" s="1" t="s">
        <v>30</v>
      </c>
      <c r="B27" s="1" t="n">
        <v>362</v>
      </c>
      <c r="C27" s="2" t="n">
        <v>227075.36</v>
      </c>
    </row>
    <row r="28" customFormat="false" ht="13.8" hidden="false" customHeight="false" outlineLevel="0" collapsed="false">
      <c r="A28" s="1" t="s">
        <v>31</v>
      </c>
      <c r="B28" s="1" t="n">
        <v>2207</v>
      </c>
      <c r="C28" s="2" t="n">
        <v>1129323.3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7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A1" activeCellId="0" sqref="A1"/>
    </sheetView>
  </sheetViews>
  <sheetFormatPr defaultColWidth="8.6875" defaultRowHeight="13.8" zeroHeight="false" outlineLevelRow="0" outlineLevelCol="0"/>
  <sheetData>
    <row r="1" customFormat="false" ht="13.8" hidden="false" customHeight="false" outlineLevel="0" collapsed="false">
      <c r="A1" s="1" t="s">
        <v>2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1" t="s">
        <v>31</v>
      </c>
    </row>
    <row r="2" customFormat="false" ht="13.8" hidden="false" customHeight="false" outlineLevel="0" collapsed="false">
      <c r="A2" s="1" t="s">
        <v>32</v>
      </c>
      <c r="B2" s="1" t="n">
        <v>0</v>
      </c>
      <c r="C2" s="1" t="n">
        <v>0</v>
      </c>
      <c r="D2" s="1" t="n">
        <v>9</v>
      </c>
      <c r="E2" s="1" t="n">
        <v>0</v>
      </c>
      <c r="F2" s="1" t="n">
        <v>0</v>
      </c>
      <c r="G2" s="1" t="n">
        <v>134</v>
      </c>
      <c r="H2" s="1" t="n">
        <v>0</v>
      </c>
      <c r="I2" s="1" t="n">
        <v>0</v>
      </c>
      <c r="J2" s="1" t="n">
        <v>0</v>
      </c>
      <c r="K2" s="1" t="n">
        <v>80</v>
      </c>
      <c r="L2" s="1" t="n">
        <v>0</v>
      </c>
      <c r="M2" s="1" t="n">
        <v>0</v>
      </c>
      <c r="N2" s="1" t="n">
        <v>197</v>
      </c>
      <c r="O2" s="1" t="n">
        <v>0</v>
      </c>
      <c r="P2" s="1" t="n">
        <v>0</v>
      </c>
      <c r="Q2" s="1" t="n">
        <v>0</v>
      </c>
      <c r="R2" s="1" t="n">
        <v>0</v>
      </c>
      <c r="S2" s="1" t="n">
        <v>0</v>
      </c>
      <c r="T2" s="1" t="n">
        <v>61</v>
      </c>
      <c r="U2" s="1" t="n">
        <v>37</v>
      </c>
      <c r="V2" s="1" t="n">
        <v>44</v>
      </c>
      <c r="W2" s="1" t="n">
        <v>0</v>
      </c>
      <c r="X2" s="1" t="n">
        <v>274</v>
      </c>
      <c r="Y2" s="1" t="n">
        <v>0</v>
      </c>
      <c r="Z2" s="1" t="n">
        <v>0</v>
      </c>
      <c r="AA2" s="1" t="n">
        <v>362</v>
      </c>
      <c r="AB2" s="1" t="n">
        <v>1198</v>
      </c>
    </row>
    <row r="3" customFormat="false" ht="13.8" hidden="false" customHeight="false" outlineLevel="0" collapsed="false">
      <c r="A3" s="1" t="s">
        <v>33</v>
      </c>
      <c r="B3" s="1" t="n">
        <v>2</v>
      </c>
      <c r="C3" s="1" t="n">
        <v>0</v>
      </c>
      <c r="D3" s="1" t="n">
        <v>0</v>
      </c>
      <c r="E3" s="1" t="n">
        <v>5</v>
      </c>
      <c r="F3" s="1" t="n">
        <v>0</v>
      </c>
      <c r="G3" s="1" t="n">
        <v>0</v>
      </c>
      <c r="H3" s="1" t="n">
        <v>88</v>
      </c>
      <c r="I3" s="1" t="n">
        <v>68</v>
      </c>
      <c r="J3" s="1" t="n">
        <v>14</v>
      </c>
      <c r="K3" s="1" t="n">
        <v>20</v>
      </c>
      <c r="L3" s="1" t="n">
        <v>2</v>
      </c>
      <c r="M3" s="1" t="n">
        <v>0</v>
      </c>
      <c r="N3" s="1" t="n">
        <v>0</v>
      </c>
      <c r="O3" s="1" t="n">
        <v>11</v>
      </c>
      <c r="P3" s="1" t="n">
        <v>6</v>
      </c>
      <c r="Q3" s="1" t="n">
        <v>40</v>
      </c>
      <c r="R3" s="1" t="n">
        <v>43</v>
      </c>
      <c r="S3" s="1" t="n">
        <v>4</v>
      </c>
      <c r="T3" s="1" t="n">
        <v>0</v>
      </c>
      <c r="U3" s="1" t="n">
        <v>0</v>
      </c>
      <c r="V3" s="1" t="n">
        <v>0</v>
      </c>
      <c r="W3" s="1" t="n">
        <v>29</v>
      </c>
      <c r="X3" s="1" t="n">
        <v>0</v>
      </c>
      <c r="Y3" s="1" t="n">
        <v>56</v>
      </c>
      <c r="Z3" s="1" t="n">
        <v>0</v>
      </c>
      <c r="AA3" s="1" t="n">
        <v>0</v>
      </c>
      <c r="AB3" s="1" t="n">
        <v>388</v>
      </c>
    </row>
    <row r="4" customFormat="false" ht="13.8" hidden="false" customHeight="false" outlineLevel="0" collapsed="false">
      <c r="A4" s="1" t="s">
        <v>34</v>
      </c>
      <c r="B4" s="1" t="n">
        <v>0</v>
      </c>
      <c r="C4" s="1" t="n">
        <v>516</v>
      </c>
      <c r="D4" s="1" t="n">
        <v>0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v>0</v>
      </c>
      <c r="K4" s="1" t="n">
        <v>0</v>
      </c>
      <c r="L4" s="1" t="n">
        <v>14</v>
      </c>
      <c r="M4" s="1" t="n">
        <v>65</v>
      </c>
      <c r="N4" s="1" t="n">
        <v>0</v>
      </c>
      <c r="O4" s="1" t="n">
        <v>0</v>
      </c>
      <c r="P4" s="1" t="n">
        <v>3</v>
      </c>
      <c r="Q4" s="1" t="n">
        <v>0</v>
      </c>
      <c r="R4" s="1" t="n">
        <v>10</v>
      </c>
      <c r="S4" s="1" t="n">
        <v>7</v>
      </c>
      <c r="T4" s="1" t="n">
        <v>0</v>
      </c>
      <c r="U4" s="1" t="n">
        <v>0</v>
      </c>
      <c r="V4" s="1" t="n">
        <v>0</v>
      </c>
      <c r="W4" s="1" t="n">
        <v>0</v>
      </c>
      <c r="X4" s="1" t="n">
        <v>0</v>
      </c>
      <c r="Y4" s="1" t="n">
        <v>0</v>
      </c>
      <c r="Z4" s="1" t="n">
        <v>1</v>
      </c>
      <c r="AA4" s="1" t="n">
        <v>0</v>
      </c>
      <c r="AB4" s="1" t="n">
        <v>616</v>
      </c>
    </row>
    <row r="5" customFormat="false" ht="13.8" hidden="false" customHeight="false" outlineLevel="0" collapsed="false">
      <c r="A5" s="1" t="s">
        <v>35</v>
      </c>
      <c r="B5" s="1" t="n">
        <v>0</v>
      </c>
      <c r="C5" s="1" t="n">
        <v>0</v>
      </c>
      <c r="D5" s="1" t="n">
        <v>0</v>
      </c>
      <c r="E5" s="1" t="n">
        <v>0</v>
      </c>
      <c r="F5" s="1" t="n">
        <v>2</v>
      </c>
      <c r="G5" s="1" t="n">
        <v>0</v>
      </c>
      <c r="H5" s="1" t="n">
        <v>0</v>
      </c>
      <c r="I5" s="1" t="n">
        <v>0</v>
      </c>
      <c r="J5" s="1" t="n">
        <v>0</v>
      </c>
      <c r="K5" s="1" t="n">
        <v>0</v>
      </c>
      <c r="L5" s="1" t="n">
        <v>0</v>
      </c>
      <c r="M5" s="1" t="n">
        <v>0</v>
      </c>
      <c r="N5" s="1" t="n">
        <v>0</v>
      </c>
      <c r="O5" s="1" t="n">
        <v>0</v>
      </c>
      <c r="P5" s="1" t="n">
        <v>0</v>
      </c>
      <c r="Q5" s="1" t="n">
        <v>0</v>
      </c>
      <c r="R5" s="1" t="n">
        <v>0</v>
      </c>
      <c r="S5" s="1" t="n">
        <v>0</v>
      </c>
      <c r="T5" s="1" t="n">
        <v>0</v>
      </c>
      <c r="U5" s="1" t="n">
        <v>0</v>
      </c>
      <c r="V5" s="1" t="n">
        <v>0</v>
      </c>
      <c r="W5" s="1" t="n">
        <v>0</v>
      </c>
      <c r="X5" s="1" t="n">
        <v>0</v>
      </c>
      <c r="Y5" s="1" t="n">
        <v>0</v>
      </c>
      <c r="Z5" s="1" t="n">
        <v>0</v>
      </c>
      <c r="AA5" s="1" t="n">
        <v>0</v>
      </c>
      <c r="AB5" s="1" t="n">
        <v>2</v>
      </c>
    </row>
    <row r="6" customFormat="false" ht="13.8" hidden="false" customHeight="false" outlineLevel="0" collapsed="false">
      <c r="A6" s="1" t="s">
        <v>36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3</v>
      </c>
      <c r="G6" s="1" t="n">
        <v>0</v>
      </c>
      <c r="H6" s="1" t="n">
        <v>0</v>
      </c>
      <c r="I6" s="1" t="n">
        <v>0</v>
      </c>
      <c r="J6" s="1" t="n">
        <v>0</v>
      </c>
      <c r="K6" s="1" t="n">
        <v>0</v>
      </c>
      <c r="L6" s="1" t="n">
        <v>0</v>
      </c>
      <c r="M6" s="1" t="n">
        <v>0</v>
      </c>
      <c r="N6" s="1" t="n">
        <v>0</v>
      </c>
      <c r="O6" s="1" t="n">
        <v>0</v>
      </c>
      <c r="P6" s="1" t="n">
        <v>0</v>
      </c>
      <c r="Q6" s="1" t="n">
        <v>0</v>
      </c>
      <c r="R6" s="1" t="n">
        <v>0</v>
      </c>
      <c r="S6" s="1" t="n">
        <v>0</v>
      </c>
      <c r="T6" s="1" t="n">
        <v>0</v>
      </c>
      <c r="U6" s="1" t="n">
        <v>0</v>
      </c>
      <c r="V6" s="1" t="n">
        <v>0</v>
      </c>
      <c r="W6" s="1" t="n">
        <v>0</v>
      </c>
      <c r="X6" s="1" t="n">
        <v>0</v>
      </c>
      <c r="Y6" s="1" t="n">
        <v>0</v>
      </c>
      <c r="Z6" s="1" t="n">
        <v>0</v>
      </c>
      <c r="AA6" s="1" t="n">
        <v>0</v>
      </c>
      <c r="AB6" s="1" t="n">
        <v>3</v>
      </c>
    </row>
    <row r="7" customFormat="false" ht="13.8" hidden="false" customHeight="false" outlineLevel="0" collapsed="false">
      <c r="A7" s="1" t="s">
        <v>31</v>
      </c>
      <c r="B7" s="1" t="n">
        <v>2</v>
      </c>
      <c r="C7" s="1" t="n">
        <v>516</v>
      </c>
      <c r="D7" s="1" t="n">
        <v>9</v>
      </c>
      <c r="E7" s="1" t="n">
        <v>5</v>
      </c>
      <c r="F7" s="1" t="n">
        <v>5</v>
      </c>
      <c r="G7" s="1" t="n">
        <v>134</v>
      </c>
      <c r="H7" s="1" t="n">
        <v>88</v>
      </c>
      <c r="I7" s="1" t="n">
        <v>68</v>
      </c>
      <c r="J7" s="1" t="n">
        <v>14</v>
      </c>
      <c r="K7" s="1" t="n">
        <v>100</v>
      </c>
      <c r="L7" s="1" t="n">
        <v>16</v>
      </c>
      <c r="M7" s="1" t="n">
        <v>65</v>
      </c>
      <c r="N7" s="1" t="n">
        <v>197</v>
      </c>
      <c r="O7" s="1" t="n">
        <v>11</v>
      </c>
      <c r="P7" s="1" t="n">
        <v>9</v>
      </c>
      <c r="Q7" s="1" t="n">
        <v>40</v>
      </c>
      <c r="R7" s="1" t="n">
        <v>53</v>
      </c>
      <c r="S7" s="1" t="n">
        <v>11</v>
      </c>
      <c r="T7" s="1" t="n">
        <v>61</v>
      </c>
      <c r="U7" s="1" t="n">
        <v>37</v>
      </c>
      <c r="V7" s="1" t="n">
        <v>44</v>
      </c>
      <c r="W7" s="1" t="n">
        <v>29</v>
      </c>
      <c r="X7" s="1" t="n">
        <v>274</v>
      </c>
      <c r="Y7" s="1" t="n">
        <v>56</v>
      </c>
      <c r="Z7" s="1" t="n">
        <v>1</v>
      </c>
      <c r="AA7" s="1" t="n">
        <v>362</v>
      </c>
      <c r="AB7" s="1" t="n">
        <v>2207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7"/>
  <sheetViews>
    <sheetView showFormulas="false" showGridLines="true" showRowColHeaders="true" showZeros="true" rightToLeft="false" tabSelected="true" showOutlineSymbols="true" defaultGridColor="true" view="normal" topLeftCell="K1" colorId="64" zoomScale="100" zoomScaleNormal="100" zoomScalePageLayoutView="100" workbookViewId="0">
      <selection pane="topLeft" activeCell="AA17" activeCellId="0" sqref="AA17"/>
    </sheetView>
  </sheetViews>
  <sheetFormatPr defaultColWidth="8.6875" defaultRowHeight="13.8" zeroHeight="false" outlineLevelRow="0" outlineLevelCol="0"/>
  <cols>
    <col collapsed="false" customWidth="true" hidden="false" outlineLevel="0" max="1" min="1" style="0" width="10.69"/>
    <col collapsed="false" customWidth="true" hidden="false" outlineLevel="0" max="3" min="3" style="0" width="10.58"/>
    <col collapsed="false" customWidth="true" hidden="false" outlineLevel="0" max="4" min="4" style="0" width="13.29"/>
    <col collapsed="false" customWidth="true" hidden="false" outlineLevel="0" max="6" min="5" style="0" width="12.14"/>
    <col collapsed="false" customWidth="true" hidden="false" outlineLevel="0" max="7" min="7" style="0" width="14.28"/>
    <col collapsed="false" customWidth="true" hidden="false" outlineLevel="0" max="8" min="8" style="0" width="13.29"/>
    <col collapsed="false" customWidth="true" hidden="false" outlineLevel="0" max="9" min="9" style="0" width="10.58"/>
    <col collapsed="false" customWidth="true" hidden="false" outlineLevel="0" max="10" min="10" style="0" width="12.14"/>
    <col collapsed="false" customWidth="true" hidden="false" outlineLevel="0" max="11" min="11" style="0" width="14.28"/>
    <col collapsed="false" customWidth="true" hidden="false" outlineLevel="0" max="12" min="12" style="0" width="12.14"/>
    <col collapsed="false" customWidth="true" hidden="false" outlineLevel="0" max="13" min="13" style="0" width="13.29"/>
    <col collapsed="false" customWidth="true" hidden="false" outlineLevel="0" max="15" min="14" style="0" width="12.14"/>
    <col collapsed="false" customWidth="true" hidden="false" outlineLevel="0" max="16" min="16" style="0" width="13.29"/>
    <col collapsed="false" customWidth="true" hidden="false" outlineLevel="0" max="17" min="17" style="0" width="12.14"/>
    <col collapsed="false" customWidth="true" hidden="false" outlineLevel="0" max="18" min="18" style="0" width="13.29"/>
    <col collapsed="false" customWidth="true" hidden="false" outlineLevel="0" max="19" min="19" style="0" width="12.14"/>
    <col collapsed="false" customWidth="true" hidden="false" outlineLevel="0" max="22" min="20" style="0" width="13.29"/>
    <col collapsed="false" customWidth="true" hidden="false" outlineLevel="0" max="23" min="23" style="0" width="14.28"/>
    <col collapsed="false" customWidth="true" hidden="false" outlineLevel="0" max="24" min="24" style="0" width="12.14"/>
    <col collapsed="false" customWidth="true" hidden="false" outlineLevel="0" max="25" min="25" style="0" width="14.28"/>
    <col collapsed="false" customWidth="true" hidden="false" outlineLevel="0" max="26" min="26" style="0" width="15.86"/>
    <col collapsed="false" customWidth="true" hidden="false" outlineLevel="0" max="29" min="29" style="0" width="16.67"/>
  </cols>
  <sheetData>
    <row r="1" customFormat="false" ht="13.8" hidden="false" customHeight="false" outlineLevel="0" collapsed="false">
      <c r="B1" s="1" t="s">
        <v>2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31</v>
      </c>
      <c r="AD1" s="1"/>
    </row>
    <row r="2" customFormat="false" ht="13.8" hidden="false" customHeight="false" outlineLevel="0" collapsed="false">
      <c r="A2" s="0" t="n">
        <f aca="false">LEFT(B2,10)*1</f>
        <v>303050233</v>
      </c>
      <c r="B2" s="1" t="s">
        <v>32</v>
      </c>
      <c r="C2" s="2" t="n">
        <f aca="false">IFERROR(VLOOKUP($A2,delib030,2,0)*(Físico!B2),0)</f>
        <v>0</v>
      </c>
      <c r="D2" s="2" t="n">
        <f aca="false">IFERROR(VLOOKUP($A2,delib030,2,0)*(Físico!C2),0)</f>
        <v>0</v>
      </c>
      <c r="E2" s="2" t="n">
        <f aca="false">IFERROR(VLOOKUP($A2,delib030,2,0)*(Físico!D2),0)</f>
        <v>11291.04</v>
      </c>
      <c r="F2" s="2" t="n">
        <f aca="false">IFERROR(VLOOKUP($A2,delib030,2,0)*(Físico!E2),0)</f>
        <v>0</v>
      </c>
      <c r="G2" s="2" t="n">
        <f aca="false">IFERROR(VLOOKUP($A2,delib030,2,0)*(Físico!F2),0)</f>
        <v>0</v>
      </c>
      <c r="H2" s="2" t="n">
        <f aca="false">IFERROR(VLOOKUP($A2,delib030,2,0)*(Físico!G2),0)</f>
        <v>168111.04</v>
      </c>
      <c r="I2" s="2" t="n">
        <f aca="false">IFERROR(VLOOKUP($A2,delib030,2,0)*(Físico!H2),0)</f>
        <v>0</v>
      </c>
      <c r="J2" s="2" t="n">
        <f aca="false">IFERROR(VLOOKUP($A2,delib030,2,0)*(Físico!I2),0)</f>
        <v>0</v>
      </c>
      <c r="K2" s="2" t="n">
        <f aca="false">IFERROR(VLOOKUP($A2,delib030,2,0)*(Físico!J2),0)</f>
        <v>0</v>
      </c>
      <c r="L2" s="2" t="n">
        <f aca="false">IFERROR(VLOOKUP($A2,delib030,2,0)*(Físico!K2),0)</f>
        <v>100364.8</v>
      </c>
      <c r="M2" s="2" t="n">
        <f aca="false">IFERROR(VLOOKUP($A2,delib030,2,0)*(Físico!L2),0)</f>
        <v>0</v>
      </c>
      <c r="N2" s="2" t="n">
        <f aca="false">IFERROR(VLOOKUP($A2,delib030,2,0)*(Físico!M2),0)</f>
        <v>0</v>
      </c>
      <c r="O2" s="2" t="n">
        <f aca="false">IFERROR(VLOOKUP($A2,delib030,2,0)*(Físico!N2),0)</f>
        <v>247148.32</v>
      </c>
      <c r="P2" s="2" t="n">
        <f aca="false">IFERROR(VLOOKUP($A2,delib030,2,0)*(Físico!O2),0)</f>
        <v>0</v>
      </c>
      <c r="Q2" s="2" t="n">
        <f aca="false">IFERROR(VLOOKUP($A2,delib030,2,0)*(Físico!P2),0)</f>
        <v>0</v>
      </c>
      <c r="R2" s="2" t="n">
        <f aca="false">IFERROR(VLOOKUP($A2,delib030,2,0)*(Físico!Q2),0)</f>
        <v>0</v>
      </c>
      <c r="S2" s="2" t="n">
        <f aca="false">IFERROR(VLOOKUP($A2,delib030,2,0)*(Físico!R2),0)</f>
        <v>0</v>
      </c>
      <c r="T2" s="2" t="n">
        <f aca="false">IFERROR(VLOOKUP($A2,delib030,2,0)*(Físico!S2),0)</f>
        <v>0</v>
      </c>
      <c r="U2" s="2" t="n">
        <f aca="false">IFERROR(VLOOKUP($A2,delib030,2,0)*(Físico!T2),0)</f>
        <v>76528.16</v>
      </c>
      <c r="V2" s="2" t="n">
        <f aca="false">IFERROR(VLOOKUP($A2,delib030,2,0)*(Físico!U2),0)</f>
        <v>46418.72</v>
      </c>
      <c r="W2" s="2" t="n">
        <f aca="false">IFERROR(VLOOKUP($A2,delib030,2,0)*(Físico!V2),0)</f>
        <v>55200.64</v>
      </c>
      <c r="X2" s="2" t="n">
        <f aca="false">IFERROR(VLOOKUP($A2,delib030,2,0)*(Físico!W2),0)</f>
        <v>0</v>
      </c>
      <c r="Y2" s="2" t="n">
        <f aca="false">IFERROR(VLOOKUP($A2,delib030,2,0)*(Físico!X2),0)</f>
        <v>343749.44</v>
      </c>
      <c r="Z2" s="2" t="n">
        <f aca="false">IFERROR(VLOOKUP($A2,delib030,2,0)*(Físico!Y2),0)</f>
        <v>0</v>
      </c>
      <c r="AA2" s="2" t="n">
        <f aca="false">IFERROR(VLOOKUP($A2,delib030,2,0)*(Físico!Z2),0)</f>
        <v>0</v>
      </c>
      <c r="AB2" s="2" t="n">
        <f aca="false">IFERROR(VLOOKUP($A2,delib030,2,0)*(Físico!AA2),0)</f>
        <v>454150.72</v>
      </c>
      <c r="AC2" s="2" t="n">
        <f aca="false">SUM(C2:AB2)</f>
        <v>1502962.88</v>
      </c>
      <c r="AD2" s="1"/>
    </row>
    <row r="3" customFormat="false" ht="13.8" hidden="false" customHeight="false" outlineLevel="0" collapsed="false">
      <c r="A3" s="0" t="n">
        <f aca="false">LEFT(B3,10)*1</f>
        <v>309070015</v>
      </c>
      <c r="B3" s="1" t="s">
        <v>33</v>
      </c>
      <c r="C3" s="2" t="n">
        <f aca="false">IFERROR(VLOOKUP($A3,delib030,2,0)*(Físico!B3),0)</f>
        <v>300</v>
      </c>
      <c r="D3" s="2" t="n">
        <f aca="false">IFERROR(VLOOKUP($A3,delib030,2,0)*(Físico!C3),0)</f>
        <v>0</v>
      </c>
      <c r="E3" s="2" t="n">
        <f aca="false">IFERROR(VLOOKUP($A3,delib030,2,0)*(Físico!D3),0)</f>
        <v>0</v>
      </c>
      <c r="F3" s="2" t="n">
        <f aca="false">IFERROR(VLOOKUP($A3,delib030,2,0)*(Físico!E3),0)</f>
        <v>750</v>
      </c>
      <c r="G3" s="2" t="n">
        <f aca="false">IFERROR(VLOOKUP($A3,delib030,2,0)*(Físico!F3),0)</f>
        <v>0</v>
      </c>
      <c r="H3" s="2" t="n">
        <f aca="false">IFERROR(VLOOKUP($A3,delib030,2,0)*(Físico!G3),0)</f>
        <v>0</v>
      </c>
      <c r="I3" s="2" t="n">
        <f aca="false">IFERROR(VLOOKUP($A3,delib030,2,0)*(Físico!H3),0)</f>
        <v>13200</v>
      </c>
      <c r="J3" s="2" t="n">
        <f aca="false">IFERROR(VLOOKUP($A3,delib030,2,0)*(Físico!I3),0)</f>
        <v>10200</v>
      </c>
      <c r="K3" s="2" t="n">
        <f aca="false">IFERROR(VLOOKUP($A3,delib030,2,0)*(Físico!J3),0)</f>
        <v>2100</v>
      </c>
      <c r="L3" s="2" t="n">
        <f aca="false">IFERROR(VLOOKUP($A3,delib030,2,0)*(Físico!K3),0)</f>
        <v>3000</v>
      </c>
      <c r="M3" s="2" t="n">
        <f aca="false">IFERROR(VLOOKUP($A3,delib030,2,0)*(Físico!L3),0)</f>
        <v>300</v>
      </c>
      <c r="N3" s="2" t="n">
        <f aca="false">IFERROR(VLOOKUP($A3,delib030,2,0)*(Físico!M3),0)</f>
        <v>0</v>
      </c>
      <c r="O3" s="2" t="n">
        <f aca="false">IFERROR(VLOOKUP($A3,delib030,2,0)*(Físico!N3),0)</f>
        <v>0</v>
      </c>
      <c r="P3" s="2" t="n">
        <f aca="false">IFERROR(VLOOKUP($A3,delib030,2,0)*(Físico!O3),0)</f>
        <v>1650</v>
      </c>
      <c r="Q3" s="2" t="n">
        <f aca="false">IFERROR(VLOOKUP($A3,delib030,2,0)*(Físico!P3),0)</f>
        <v>900</v>
      </c>
      <c r="R3" s="2" t="n">
        <f aca="false">IFERROR(VLOOKUP($A3,delib030,2,0)*(Físico!Q3),0)</f>
        <v>6000</v>
      </c>
      <c r="S3" s="2" t="n">
        <f aca="false">IFERROR(VLOOKUP($A3,delib030,2,0)*(Físico!R3),0)</f>
        <v>6450</v>
      </c>
      <c r="T3" s="2" t="n">
        <f aca="false">IFERROR(VLOOKUP($A3,delib030,2,0)*(Físico!S3),0)</f>
        <v>600</v>
      </c>
      <c r="U3" s="2" t="n">
        <f aca="false">IFERROR(VLOOKUP($A3,delib030,2,0)*(Físico!T3),0)</f>
        <v>0</v>
      </c>
      <c r="V3" s="2" t="n">
        <f aca="false">IFERROR(VLOOKUP($A3,delib030,2,0)*(Físico!U3),0)</f>
        <v>0</v>
      </c>
      <c r="W3" s="2" t="n">
        <f aca="false">IFERROR(VLOOKUP($A3,delib030,2,0)*(Físico!V3),0)</f>
        <v>0</v>
      </c>
      <c r="X3" s="2" t="n">
        <f aca="false">IFERROR(VLOOKUP($A3,delib030,2,0)*(Físico!W3),0)</f>
        <v>4350</v>
      </c>
      <c r="Y3" s="2" t="n">
        <f aca="false">IFERROR(VLOOKUP($A3,delib030,2,0)*(Físico!X3),0)</f>
        <v>0</v>
      </c>
      <c r="Z3" s="2" t="n">
        <f aca="false">IFERROR(VLOOKUP($A3,delib030,2,0)*(Físico!Y3),0)</f>
        <v>8400</v>
      </c>
      <c r="AA3" s="2" t="n">
        <f aca="false">IFERROR(VLOOKUP($A3,delib030,2,0)*(Físico!Z3),0)</f>
        <v>0</v>
      </c>
      <c r="AB3" s="2" t="n">
        <f aca="false">IFERROR(VLOOKUP($A3,delib030,2,0)*(Físico!AA3),0)</f>
        <v>0</v>
      </c>
      <c r="AC3" s="2" t="n">
        <f aca="false">SUM(C3:AB3)</f>
        <v>58200</v>
      </c>
      <c r="AD3" s="1"/>
    </row>
    <row r="4" customFormat="false" ht="13.8" hidden="false" customHeight="false" outlineLevel="0" collapsed="false">
      <c r="A4" s="0" t="n">
        <f aca="false">LEFT(B4,10)*1</f>
        <v>309070023</v>
      </c>
      <c r="B4" s="1" t="s">
        <v>34</v>
      </c>
      <c r="C4" s="2" t="n">
        <f aca="false">IFERROR(VLOOKUP($A4,delib030,2,0)*(Físico!B4),0)</f>
        <v>0</v>
      </c>
      <c r="D4" s="2" t="n">
        <f aca="false">IFERROR(VLOOKUP($A4,delib030,2,0)*(Físico!C4),0)</f>
        <v>154800</v>
      </c>
      <c r="E4" s="2" t="n">
        <f aca="false">IFERROR(VLOOKUP($A4,delib030,2,0)*(Físico!D4),0)</f>
        <v>0</v>
      </c>
      <c r="F4" s="2" t="n">
        <f aca="false">IFERROR(VLOOKUP($A4,delib030,2,0)*(Físico!E4),0)</f>
        <v>0</v>
      </c>
      <c r="G4" s="2" t="n">
        <f aca="false">IFERROR(VLOOKUP($A4,delib030,2,0)*(Físico!F4),0)</f>
        <v>0</v>
      </c>
      <c r="H4" s="2" t="n">
        <f aca="false">IFERROR(VLOOKUP($A4,delib030,2,0)*(Físico!G4),0)</f>
        <v>0</v>
      </c>
      <c r="I4" s="2" t="n">
        <f aca="false">IFERROR(VLOOKUP($A4,delib030,2,0)*(Físico!H4),0)</f>
        <v>0</v>
      </c>
      <c r="J4" s="2" t="n">
        <f aca="false">IFERROR(VLOOKUP($A4,delib030,2,0)*(Físico!I4),0)</f>
        <v>0</v>
      </c>
      <c r="K4" s="2" t="n">
        <f aca="false">IFERROR(VLOOKUP($A4,delib030,2,0)*(Físico!J4),0)</f>
        <v>0</v>
      </c>
      <c r="L4" s="2" t="n">
        <f aca="false">IFERROR(VLOOKUP($A4,delib030,2,0)*(Físico!K4),0)</f>
        <v>0</v>
      </c>
      <c r="M4" s="2" t="n">
        <f aca="false">IFERROR(VLOOKUP($A4,delib030,2,0)*(Físico!L4),0)</f>
        <v>4200</v>
      </c>
      <c r="N4" s="2" t="n">
        <f aca="false">IFERROR(VLOOKUP($A4,delib030,2,0)*(Físico!M4),0)</f>
        <v>19500</v>
      </c>
      <c r="O4" s="2" t="n">
        <f aca="false">IFERROR(VLOOKUP($A4,delib030,2,0)*(Físico!N4),0)</f>
        <v>0</v>
      </c>
      <c r="P4" s="2" t="n">
        <f aca="false">IFERROR(VLOOKUP($A4,delib030,2,0)*(Físico!O4),0)</f>
        <v>0</v>
      </c>
      <c r="Q4" s="2" t="n">
        <f aca="false">IFERROR(VLOOKUP($A4,delib030,2,0)*(Físico!P4),0)</f>
        <v>900</v>
      </c>
      <c r="R4" s="2" t="n">
        <f aca="false">IFERROR(VLOOKUP($A4,delib030,2,0)*(Físico!Q4),0)</f>
        <v>0</v>
      </c>
      <c r="S4" s="2" t="n">
        <f aca="false">IFERROR(VLOOKUP($A4,delib030,2,0)*(Físico!R4),0)</f>
        <v>3000</v>
      </c>
      <c r="T4" s="2" t="n">
        <f aca="false">IFERROR(VLOOKUP($A4,delib030,2,0)*(Físico!S4),0)</f>
        <v>2100</v>
      </c>
      <c r="U4" s="2" t="n">
        <f aca="false">IFERROR(VLOOKUP($A4,delib030,2,0)*(Físico!T4),0)</f>
        <v>0</v>
      </c>
      <c r="V4" s="2" t="n">
        <f aca="false">IFERROR(VLOOKUP($A4,delib030,2,0)*(Físico!U4),0)</f>
        <v>0</v>
      </c>
      <c r="W4" s="2" t="n">
        <f aca="false">IFERROR(VLOOKUP($A4,delib030,2,0)*(Físico!V4),0)</f>
        <v>0</v>
      </c>
      <c r="X4" s="2" t="n">
        <f aca="false">IFERROR(VLOOKUP($A4,delib030,2,0)*(Físico!W4),0)</f>
        <v>0</v>
      </c>
      <c r="Y4" s="2" t="n">
        <f aca="false">IFERROR(VLOOKUP($A4,delib030,2,0)*(Físico!X4),0)</f>
        <v>0</v>
      </c>
      <c r="Z4" s="2" t="n">
        <f aca="false">IFERROR(VLOOKUP($A4,delib030,2,0)*(Físico!Y4),0)</f>
        <v>0</v>
      </c>
      <c r="AA4" s="2" t="n">
        <f aca="false">IFERROR(VLOOKUP($A4,delib030,2,0)*(Físico!Z4),0)</f>
        <v>300</v>
      </c>
      <c r="AB4" s="2" t="n">
        <f aca="false">IFERROR(VLOOKUP($A4,delib030,2,0)*(Físico!AA4),0)</f>
        <v>0</v>
      </c>
      <c r="AC4" s="2" t="n">
        <f aca="false">SUM(C4:AB4)</f>
        <v>184800</v>
      </c>
      <c r="AD4" s="1"/>
    </row>
    <row r="5" customFormat="false" ht="13.8" hidden="false" customHeight="false" outlineLevel="0" collapsed="false">
      <c r="A5" s="0" t="n">
        <f aca="false">LEFT(B5,10)*1</f>
        <v>418010013</v>
      </c>
      <c r="B5" s="1" t="s">
        <v>35</v>
      </c>
      <c r="C5" s="2" t="n">
        <f aca="false">IFERROR(VLOOKUP($A5,delib030,2,0)*(Físico!B5),0)</f>
        <v>0</v>
      </c>
      <c r="D5" s="2" t="n">
        <f aca="false">IFERROR(VLOOKUP($A5,delib030,2,0)*(Físico!C5),0)</f>
        <v>0</v>
      </c>
      <c r="E5" s="2" t="n">
        <f aca="false">IFERROR(VLOOKUP($A5,delib030,2,0)*(Físico!D5),0)</f>
        <v>0</v>
      </c>
      <c r="F5" s="2" t="n">
        <f aca="false">IFERROR(VLOOKUP($A5,delib030,2,0)*(Físico!E5),0)</f>
        <v>0</v>
      </c>
      <c r="G5" s="2" t="n">
        <f aca="false">IFERROR(VLOOKUP($A5,delib030,2,0)*(Físico!F5),0)</f>
        <v>8723.1</v>
      </c>
      <c r="H5" s="2" t="n">
        <f aca="false">IFERROR(VLOOKUP($A5,delib030,2,0)*(Físico!G5),0)</f>
        <v>0</v>
      </c>
      <c r="I5" s="2" t="n">
        <f aca="false">IFERROR(VLOOKUP($A5,delib030,2,0)*(Físico!H5),0)</f>
        <v>0</v>
      </c>
      <c r="J5" s="2" t="n">
        <f aca="false">IFERROR(VLOOKUP($A5,delib030,2,0)*(Físico!I5),0)</f>
        <v>0</v>
      </c>
      <c r="K5" s="2" t="n">
        <f aca="false">IFERROR(VLOOKUP($A5,delib030,2,0)*(Físico!J5),0)</f>
        <v>0</v>
      </c>
      <c r="L5" s="2" t="n">
        <f aca="false">IFERROR(VLOOKUP($A5,delib030,2,0)*(Físico!K5),0)</f>
        <v>0</v>
      </c>
      <c r="M5" s="2" t="n">
        <f aca="false">IFERROR(VLOOKUP($A5,delib030,2,0)*(Físico!L5),0)</f>
        <v>0</v>
      </c>
      <c r="N5" s="2" t="n">
        <f aca="false">IFERROR(VLOOKUP($A5,delib030,2,0)*(Físico!M5),0)</f>
        <v>0</v>
      </c>
      <c r="O5" s="2" t="n">
        <f aca="false">IFERROR(VLOOKUP($A5,delib030,2,0)*(Físico!N5),0)</f>
        <v>0</v>
      </c>
      <c r="P5" s="2" t="n">
        <f aca="false">IFERROR(VLOOKUP($A5,delib030,2,0)*(Físico!O5),0)</f>
        <v>0</v>
      </c>
      <c r="Q5" s="2" t="n">
        <f aca="false">IFERROR(VLOOKUP($A5,delib030,2,0)*(Físico!P5),0)</f>
        <v>0</v>
      </c>
      <c r="R5" s="2" t="n">
        <f aca="false">IFERROR(VLOOKUP($A5,delib030,2,0)*(Físico!Q5),0)</f>
        <v>0</v>
      </c>
      <c r="S5" s="2" t="n">
        <f aca="false">IFERROR(VLOOKUP($A5,delib030,2,0)*(Físico!R5),0)</f>
        <v>0</v>
      </c>
      <c r="T5" s="2" t="n">
        <f aca="false">IFERROR(VLOOKUP($A5,delib030,2,0)*(Físico!S5),0)</f>
        <v>0</v>
      </c>
      <c r="U5" s="2" t="n">
        <f aca="false">IFERROR(VLOOKUP($A5,delib030,2,0)*(Físico!T5),0)</f>
        <v>0</v>
      </c>
      <c r="V5" s="2" t="n">
        <f aca="false">IFERROR(VLOOKUP($A5,delib030,2,0)*(Físico!U5),0)</f>
        <v>0</v>
      </c>
      <c r="W5" s="2" t="n">
        <f aca="false">IFERROR(VLOOKUP($A5,delib030,2,0)*(Físico!V5),0)</f>
        <v>0</v>
      </c>
      <c r="X5" s="2" t="n">
        <f aca="false">IFERROR(VLOOKUP($A5,delib030,2,0)*(Físico!W5),0)</f>
        <v>0</v>
      </c>
      <c r="Y5" s="2" t="n">
        <f aca="false">IFERROR(VLOOKUP($A5,delib030,2,0)*(Físico!X5),0)</f>
        <v>0</v>
      </c>
      <c r="Z5" s="2" t="n">
        <f aca="false">IFERROR(VLOOKUP($A5,delib030,2,0)*(Físico!Y5),0)</f>
        <v>0</v>
      </c>
      <c r="AA5" s="2" t="n">
        <f aca="false">IFERROR(VLOOKUP($A5,delib030,2,0)*(Físico!Z5),0)</f>
        <v>0</v>
      </c>
      <c r="AB5" s="2" t="n">
        <f aca="false">IFERROR(VLOOKUP($A5,delib030,2,0)*(Físico!AA5),0)</f>
        <v>0</v>
      </c>
      <c r="AC5" s="2" t="n">
        <f aca="false">SUM(C5:AB5)</f>
        <v>8723.1</v>
      </c>
      <c r="AD5" s="1"/>
    </row>
    <row r="6" customFormat="false" ht="13.8" hidden="false" customHeight="false" outlineLevel="0" collapsed="false">
      <c r="A6" s="0" t="n">
        <f aca="false">LEFT(B6,10)*1</f>
        <v>418010030</v>
      </c>
      <c r="B6" s="1" t="s">
        <v>36</v>
      </c>
      <c r="C6" s="2" t="n">
        <f aca="false">IFERROR(VLOOKUP($A6,delib030,2,0)*(Físico!B6),0)</f>
        <v>0</v>
      </c>
      <c r="D6" s="2" t="n">
        <f aca="false">IFERROR(VLOOKUP($A6,delib030,2,0)*(Físico!C6),0)</f>
        <v>0</v>
      </c>
      <c r="E6" s="2" t="n">
        <f aca="false">IFERROR(VLOOKUP($A6,delib030,2,0)*(Físico!D6),0)</f>
        <v>0</v>
      </c>
      <c r="F6" s="2" t="n">
        <f aca="false">IFERROR(VLOOKUP($A6,delib030,2,0)*(Físico!E6),0)</f>
        <v>0</v>
      </c>
      <c r="G6" s="2" t="n">
        <f aca="false">IFERROR(VLOOKUP($A6,delib030,2,0)*(Físico!F6),0)</f>
        <v>7732.8</v>
      </c>
      <c r="H6" s="2" t="n">
        <f aca="false">IFERROR(VLOOKUP($A6,delib030,2,0)*(Físico!G6),0)</f>
        <v>0</v>
      </c>
      <c r="I6" s="2" t="n">
        <f aca="false">IFERROR(VLOOKUP($A6,delib030,2,0)*(Físico!H6),0)</f>
        <v>0</v>
      </c>
      <c r="J6" s="2" t="n">
        <f aca="false">IFERROR(VLOOKUP($A6,delib030,2,0)*(Físico!I6),0)</f>
        <v>0</v>
      </c>
      <c r="K6" s="2" t="n">
        <f aca="false">IFERROR(VLOOKUP($A6,delib030,2,0)*(Físico!J6),0)</f>
        <v>0</v>
      </c>
      <c r="L6" s="2" t="n">
        <f aca="false">IFERROR(VLOOKUP($A6,delib030,2,0)*(Físico!K6),0)</f>
        <v>0</v>
      </c>
      <c r="M6" s="2" t="n">
        <f aca="false">IFERROR(VLOOKUP($A6,delib030,2,0)*(Físico!L6),0)</f>
        <v>0</v>
      </c>
      <c r="N6" s="2" t="n">
        <f aca="false">IFERROR(VLOOKUP($A6,delib030,2,0)*(Físico!M6),0)</f>
        <v>0</v>
      </c>
      <c r="O6" s="2" t="n">
        <f aca="false">IFERROR(VLOOKUP($A6,delib030,2,0)*(Físico!N6),0)</f>
        <v>0</v>
      </c>
      <c r="P6" s="2" t="n">
        <f aca="false">IFERROR(VLOOKUP($A6,delib030,2,0)*(Físico!O6),0)</f>
        <v>0</v>
      </c>
      <c r="Q6" s="2" t="n">
        <f aca="false">IFERROR(VLOOKUP($A6,delib030,2,0)*(Físico!P6),0)</f>
        <v>0</v>
      </c>
      <c r="R6" s="2" t="n">
        <f aca="false">IFERROR(VLOOKUP($A6,delib030,2,0)*(Físico!Q6),0)</f>
        <v>0</v>
      </c>
      <c r="S6" s="2" t="n">
        <f aca="false">IFERROR(VLOOKUP($A6,delib030,2,0)*(Físico!R6),0)</f>
        <v>0</v>
      </c>
      <c r="T6" s="2" t="n">
        <f aca="false">IFERROR(VLOOKUP($A6,delib030,2,0)*(Físico!S6),0)</f>
        <v>0</v>
      </c>
      <c r="U6" s="2" t="n">
        <f aca="false">IFERROR(VLOOKUP($A6,delib030,2,0)*(Físico!T6),0)</f>
        <v>0</v>
      </c>
      <c r="V6" s="2" t="n">
        <f aca="false">IFERROR(VLOOKUP($A6,delib030,2,0)*(Físico!U6),0)</f>
        <v>0</v>
      </c>
      <c r="W6" s="2" t="n">
        <f aca="false">IFERROR(VLOOKUP($A6,delib030,2,0)*(Físico!V6),0)</f>
        <v>0</v>
      </c>
      <c r="X6" s="2" t="n">
        <f aca="false">IFERROR(VLOOKUP($A6,delib030,2,0)*(Físico!W6),0)</f>
        <v>0</v>
      </c>
      <c r="Y6" s="2" t="n">
        <f aca="false">IFERROR(VLOOKUP($A6,delib030,2,0)*(Físico!X6),0)</f>
        <v>0</v>
      </c>
      <c r="Z6" s="2" t="n">
        <f aca="false">IFERROR(VLOOKUP($A6,delib030,2,0)*(Físico!Y6),0)</f>
        <v>0</v>
      </c>
      <c r="AA6" s="2" t="n">
        <f aca="false">IFERROR(VLOOKUP($A6,delib030,2,0)*(Físico!Z6),0)</f>
        <v>0</v>
      </c>
      <c r="AB6" s="2" t="n">
        <f aca="false">IFERROR(VLOOKUP($A6,delib030,2,0)*(Físico!AA6),0)</f>
        <v>0</v>
      </c>
      <c r="AC6" s="2" t="n">
        <f aca="false">SUM(C6:AB6)</f>
        <v>7732.8</v>
      </c>
      <c r="AD6" s="1"/>
    </row>
    <row r="7" customFormat="false" ht="13.8" hidden="false" customHeight="false" outlineLevel="0" collapsed="false">
      <c r="B7" s="1" t="s">
        <v>31</v>
      </c>
      <c r="C7" s="2" t="n">
        <f aca="false">SUM(C2:D6)</f>
        <v>155100</v>
      </c>
      <c r="D7" s="2" t="n">
        <f aca="false">SUM(D2:E6)</f>
        <v>166091.04</v>
      </c>
      <c r="E7" s="2" t="n">
        <f aca="false">SUM(E2:F6)</f>
        <v>12041.04</v>
      </c>
      <c r="F7" s="2" t="n">
        <f aca="false">SUM(F2:G6)</f>
        <v>17205.9</v>
      </c>
      <c r="G7" s="2" t="n">
        <f aca="false">SUM(G2:H6)</f>
        <v>184566.94</v>
      </c>
      <c r="H7" s="2" t="n">
        <f aca="false">SUM(H2:I6)</f>
        <v>181311.04</v>
      </c>
      <c r="I7" s="2" t="n">
        <f aca="false">SUM(I2:J6)</f>
        <v>23400</v>
      </c>
      <c r="J7" s="2" t="n">
        <f aca="false">SUM(J2:K6)</f>
        <v>12300</v>
      </c>
      <c r="K7" s="2" t="n">
        <f aca="false">SUM(K2:L6)</f>
        <v>105464.8</v>
      </c>
      <c r="L7" s="2" t="n">
        <f aca="false">SUM(L2:M6)</f>
        <v>107864.8</v>
      </c>
      <c r="M7" s="2" t="n">
        <f aca="false">SUM(M2:N6)</f>
        <v>24000</v>
      </c>
      <c r="N7" s="2" t="n">
        <f aca="false">SUM(N2:O6)</f>
        <v>266648.32</v>
      </c>
      <c r="O7" s="2" t="n">
        <f aca="false">SUM(O2:P6)</f>
        <v>248798.32</v>
      </c>
      <c r="P7" s="2" t="n">
        <f aca="false">SUM(P2:Q6)</f>
        <v>3450</v>
      </c>
      <c r="Q7" s="2" t="n">
        <f aca="false">SUM(Q2:R6)</f>
        <v>7800</v>
      </c>
      <c r="R7" s="2" t="n">
        <f aca="false">SUM(R2:S6)</f>
        <v>15450</v>
      </c>
      <c r="S7" s="2" t="n">
        <f aca="false">SUM(S2:T6)</f>
        <v>12150</v>
      </c>
      <c r="T7" s="2" t="n">
        <f aca="false">SUM(T2:U6)</f>
        <v>79228.16</v>
      </c>
      <c r="U7" s="2" t="n">
        <f aca="false">SUM(U2:V6)</f>
        <v>122946.88</v>
      </c>
      <c r="V7" s="2" t="n">
        <f aca="false">SUM(V2:W6)</f>
        <v>101619.36</v>
      </c>
      <c r="W7" s="2" t="n">
        <f aca="false">SUM(W2:X6)</f>
        <v>59550.64</v>
      </c>
      <c r="X7" s="2" t="n">
        <f aca="false">SUM(X2:Y6)</f>
        <v>348099.44</v>
      </c>
      <c r="Y7" s="2" t="n">
        <f aca="false">SUM(Y2:Z6)</f>
        <v>352149.44</v>
      </c>
      <c r="Z7" s="2" t="n">
        <f aca="false">SUM(Z2:AA6)</f>
        <v>8700</v>
      </c>
      <c r="AA7" s="2" t="n">
        <f aca="false">SUM(AA2:AB6)</f>
        <v>454450.72</v>
      </c>
      <c r="AB7" s="2" t="n">
        <f aca="false">SUM(AB2:AC6)</f>
        <v>2216569.5</v>
      </c>
      <c r="AC7" s="2" t="n">
        <f aca="false">SUM(AC2:AD6)</f>
        <v>1762418.78</v>
      </c>
      <c r="AD7" s="1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2025-05-15T15:34:51Z</dcterms:created>
  <dc:creator>Carlos Eduardo Pereira Carpes</dc:creator>
  <dc:description/>
  <dc:language>pt-BR</dc:language>
  <cp:lastModifiedBy/>
  <dcterms:modified xsi:type="dcterms:W3CDTF">2025-06-11T16:38:53Z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