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CA51224D-77C0-4402-A24C-FA9E9E53F478}" xr6:coauthVersionLast="47" xr6:coauthVersionMax="47" xr10:uidLastSave="{00000000-0000-0000-0000-000000000000}"/>
  <bookViews>
    <workbookView xWindow="780" yWindow="300" windowWidth="14640" windowHeight="15180" activeTab="2" xr2:uid="{879DA5DD-052D-4DCB-8691-B5C3D74785AB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">Delib!$A$1:$B$15</definedName>
    <definedName name="delibc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B3" i="3"/>
  <c r="AB4" i="3"/>
  <c r="AB5" i="3"/>
  <c r="A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C2" i="3"/>
  <c r="A3" i="3"/>
  <c r="A4" i="3"/>
  <c r="A5" i="3"/>
  <c r="A2" i="3"/>
</calcChain>
</file>

<file path=xl/sharedStrings.xml><?xml version="1.0" encoding="utf-8"?>
<sst xmlns="http://schemas.openxmlformats.org/spreadsheetml/2006/main" count="66" uniqueCount="33">
  <si>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</si>
  <si>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</si>
  <si>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</si>
  <si>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</si>
  <si>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</si>
  <si>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</si>
  <si>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0366323 HOSPITAL DIA MARIA SCHMITT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</si>
  <si>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</si>
  <si>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</si>
  <si>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</si>
  <si>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</si>
  <si>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</si>
  <si>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</si>
  <si>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2521296 HOSPITAL BETHESDA</t>
  </si>
  <si>
    <t>2521695 HOSPITAL RIO NEGRINHO</t>
  </si>
  <si>
    <t>2521792 HOSPITAL E MATERNIDADE SAGRADA FAMILIA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</si>
  <si>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</si>
  <si>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</si>
  <si>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</si>
  <si>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</si>
  <si>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</si>
  <si>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</si>
  <si>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</si>
  <si>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</si>
  <si>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</si>
  <si>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4564812 MULTI HOSPITAL</t>
  </si>
  <si>
    <t>5195756 CIS NORDESTE SC</t>
  </si>
  <si>
    <t>6567274 CLINICA DE OLHOS ANTONELLI</t>
  </si>
  <si>
    <t>7486596 HOSPITAL REGIONAL DE BIGUACU HELMUTH NASS</t>
  </si>
  <si>
    <t>9386882 CENTRO DE ESPECIALIDADES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</si>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</sst>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Dezembro\Detalhado\Ambulatorial\SIA%20FAEC%20Puro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0FC1-A3E6-48E5-A78D-46EFA4905A26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31</v>
      </c>
      <c r="B1" t="s">
        <v>32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B165-E144-4B01-ABE9-FE150DC7BBA0}">
  <dimension ref="A1:AA6"/>
  <sheetViews>
    <sheetView workbookViewId="0">
      <selection sqref="A1:AA6"/>
    </sheetView>
  </sheetViews>
  <sheetFormatPr defaultRowHeight="15" x14ac:dyDescent="0.25"/>
  <sheetData>
    <row r="1" spans="1:27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5</v>
      </c>
    </row>
    <row r="2" spans="1:27" x14ac:dyDescent="0.25">
      <c r="A2" t="s">
        <v>1</v>
      </c>
      <c r="B2">
        <v>0</v>
      </c>
      <c r="C2">
        <v>29</v>
      </c>
      <c r="D2">
        <v>0</v>
      </c>
      <c r="E2">
        <v>175</v>
      </c>
      <c r="F2">
        <v>0</v>
      </c>
      <c r="G2">
        <v>0</v>
      </c>
      <c r="H2">
        <v>0</v>
      </c>
      <c r="I2">
        <v>306</v>
      </c>
      <c r="J2">
        <v>0</v>
      </c>
      <c r="K2">
        <v>0</v>
      </c>
      <c r="L2">
        <v>152</v>
      </c>
      <c r="M2">
        <v>0</v>
      </c>
      <c r="N2">
        <v>0</v>
      </c>
      <c r="O2">
        <v>45</v>
      </c>
      <c r="P2">
        <v>0</v>
      </c>
      <c r="Q2">
        <v>0</v>
      </c>
      <c r="R2">
        <v>39</v>
      </c>
      <c r="S2">
        <v>29</v>
      </c>
      <c r="T2">
        <v>84</v>
      </c>
      <c r="U2">
        <v>6</v>
      </c>
      <c r="V2">
        <v>0</v>
      </c>
      <c r="W2">
        <v>184</v>
      </c>
      <c r="X2">
        <v>0</v>
      </c>
      <c r="Y2">
        <v>0</v>
      </c>
      <c r="Z2">
        <v>347</v>
      </c>
      <c r="AA2">
        <v>1396</v>
      </c>
    </row>
    <row r="3" spans="1:2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9</v>
      </c>
      <c r="G3">
        <v>4</v>
      </c>
      <c r="H3">
        <v>18</v>
      </c>
      <c r="I3">
        <v>49</v>
      </c>
      <c r="J3">
        <v>0</v>
      </c>
      <c r="K3">
        <v>2</v>
      </c>
      <c r="L3">
        <v>0</v>
      </c>
      <c r="M3">
        <v>2</v>
      </c>
      <c r="N3">
        <v>9</v>
      </c>
      <c r="O3">
        <v>0</v>
      </c>
      <c r="P3">
        <v>17</v>
      </c>
      <c r="Q3">
        <v>8</v>
      </c>
      <c r="R3">
        <v>0</v>
      </c>
      <c r="S3">
        <v>0</v>
      </c>
      <c r="T3">
        <v>0</v>
      </c>
      <c r="U3">
        <v>0</v>
      </c>
      <c r="V3">
        <v>45</v>
      </c>
      <c r="W3">
        <v>0</v>
      </c>
      <c r="X3">
        <v>54</v>
      </c>
      <c r="Y3">
        <v>0</v>
      </c>
      <c r="Z3">
        <v>0</v>
      </c>
      <c r="AA3">
        <v>217</v>
      </c>
    </row>
    <row r="4" spans="1:27" x14ac:dyDescent="0.25">
      <c r="A4" t="s">
        <v>3</v>
      </c>
      <c r="B4">
        <v>341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21</v>
      </c>
      <c r="K4">
        <v>18</v>
      </c>
      <c r="L4">
        <v>0</v>
      </c>
      <c r="M4">
        <v>0</v>
      </c>
      <c r="N4">
        <v>0</v>
      </c>
      <c r="O4">
        <v>0</v>
      </c>
      <c r="P4">
        <v>0</v>
      </c>
      <c r="Q4">
        <v>21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2</v>
      </c>
      <c r="Z4">
        <v>0</v>
      </c>
      <c r="AA4">
        <v>404</v>
      </c>
    </row>
    <row r="5" spans="1:27" x14ac:dyDescent="0.25">
      <c r="A5" t="s">
        <v>4</v>
      </c>
      <c r="B5">
        <v>0</v>
      </c>
      <c r="C5">
        <v>0</v>
      </c>
      <c r="D5">
        <v>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3</v>
      </c>
    </row>
    <row r="6" spans="1:27" x14ac:dyDescent="0.25">
      <c r="A6" t="s">
        <v>5</v>
      </c>
      <c r="B6">
        <v>341</v>
      </c>
      <c r="C6">
        <v>29</v>
      </c>
      <c r="D6">
        <v>3</v>
      </c>
      <c r="E6">
        <v>175</v>
      </c>
      <c r="F6">
        <v>9</v>
      </c>
      <c r="G6">
        <v>4</v>
      </c>
      <c r="H6">
        <v>19</v>
      </c>
      <c r="I6">
        <v>355</v>
      </c>
      <c r="J6">
        <v>21</v>
      </c>
      <c r="K6">
        <v>20</v>
      </c>
      <c r="L6">
        <v>152</v>
      </c>
      <c r="M6">
        <v>2</v>
      </c>
      <c r="N6">
        <v>9</v>
      </c>
      <c r="O6">
        <v>45</v>
      </c>
      <c r="P6">
        <v>17</v>
      </c>
      <c r="Q6">
        <v>29</v>
      </c>
      <c r="R6">
        <v>39</v>
      </c>
      <c r="S6">
        <v>29</v>
      </c>
      <c r="T6">
        <v>84</v>
      </c>
      <c r="U6">
        <v>6</v>
      </c>
      <c r="V6">
        <v>45</v>
      </c>
      <c r="W6">
        <v>184</v>
      </c>
      <c r="X6">
        <v>54</v>
      </c>
      <c r="Y6">
        <v>2</v>
      </c>
      <c r="Z6">
        <v>347</v>
      </c>
      <c r="AA6">
        <v>2020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3C9A-BB7C-41C4-A604-5AB357533DDE}">
  <dimension ref="A1:AB6"/>
  <sheetViews>
    <sheetView tabSelected="1" topLeftCell="T1" workbookViewId="0">
      <selection activeCell="C2" sqref="C2:AB6"/>
    </sheetView>
  </sheetViews>
  <sheetFormatPr defaultRowHeight="15" x14ac:dyDescent="0.25"/>
  <cols>
    <col min="1" max="1" width="10" bestFit="1" customWidth="1"/>
    <col min="3" max="3" width="14.28515625" bestFit="1" customWidth="1"/>
    <col min="4" max="4" width="13.28515625" bestFit="1" customWidth="1"/>
    <col min="5" max="5" width="12.140625" bestFit="1" customWidth="1"/>
    <col min="6" max="6" width="14.28515625" bestFit="1" customWidth="1"/>
    <col min="7" max="7" width="12.140625" bestFit="1" customWidth="1"/>
    <col min="8" max="8" width="10.5703125" bestFit="1" customWidth="1"/>
    <col min="9" max="9" width="12.140625" bestFit="1" customWidth="1"/>
    <col min="10" max="10" width="14.28515625" bestFit="1" customWidth="1"/>
    <col min="11" max="12" width="12.140625" bestFit="1" customWidth="1"/>
    <col min="13" max="13" width="14.28515625" bestFit="1" customWidth="1"/>
    <col min="14" max="14" width="10.5703125" bestFit="1" customWidth="1"/>
    <col min="15" max="15" width="12.140625" bestFit="1" customWidth="1"/>
    <col min="16" max="16" width="13.28515625" bestFit="1" customWidth="1"/>
    <col min="17" max="18" width="12.140625" bestFit="1" customWidth="1"/>
    <col min="19" max="20" width="13.28515625" bestFit="1" customWidth="1"/>
    <col min="21" max="21" width="14.28515625" bestFit="1" customWidth="1"/>
    <col min="22" max="23" width="12.140625" bestFit="1" customWidth="1"/>
    <col min="24" max="24" width="14.28515625" bestFit="1" customWidth="1"/>
    <col min="25" max="25" width="12.140625" bestFit="1" customWidth="1"/>
    <col min="26" max="26" width="10.5703125" bestFit="1" customWidth="1"/>
    <col min="27" max="27" width="14.28515625" bestFit="1" customWidth="1"/>
    <col min="28" max="28" width="15.85546875" bestFit="1" customWidth="1"/>
  </cols>
  <sheetData>
    <row r="1" spans="1:28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5</v>
      </c>
    </row>
    <row r="2" spans="1:28" x14ac:dyDescent="0.25">
      <c r="A2">
        <f>LEFT(B2,10)*1</f>
        <v>303050233</v>
      </c>
      <c r="B2" t="s">
        <v>1</v>
      </c>
      <c r="C2" s="1">
        <f>IFERROR(VLOOKUP($A2,delib,2,0)*(Físico!B2),0)</f>
        <v>0</v>
      </c>
      <c r="D2" s="1">
        <f>IFERROR(VLOOKUP($A2,delib,2,0)*(Físico!C2),0)</f>
        <v>36382.239999999998</v>
      </c>
      <c r="E2" s="1">
        <f>IFERROR(VLOOKUP($A2,delib,2,0)*(Físico!D2),0)</f>
        <v>0</v>
      </c>
      <c r="F2" s="1">
        <f>IFERROR(VLOOKUP($A2,delib,2,0)*(Físico!E2),0)</f>
        <v>219548</v>
      </c>
      <c r="G2" s="1">
        <f>IFERROR(VLOOKUP($A2,delib,2,0)*(Físico!F2),0)</f>
        <v>0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383895.36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190693.12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56455.199999999997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48927.839999999997</v>
      </c>
      <c r="T2" s="1">
        <f>IFERROR(VLOOKUP($A2,delib,2,0)*(Físico!S2),0)</f>
        <v>36382.239999999998</v>
      </c>
      <c r="U2" s="1">
        <f>IFERROR(VLOOKUP($A2,delib,2,0)*(Físico!T2),0)</f>
        <v>105383.03999999999</v>
      </c>
      <c r="V2" s="1">
        <f>IFERROR(VLOOKUP($A2,delib,2,0)*(Físico!U2),0)</f>
        <v>7527.36</v>
      </c>
      <c r="W2" s="1">
        <f>IFERROR(VLOOKUP($A2,delib,2,0)*(Físico!V2),0)</f>
        <v>0</v>
      </c>
      <c r="X2" s="1">
        <f>IFERROR(VLOOKUP($A2,delib,2,0)*(Físico!W2),0)</f>
        <v>230839.03999999998</v>
      </c>
      <c r="Y2" s="1">
        <f>IFERROR(VLOOKUP($A2,delib,2,0)*(Físico!X2),0)</f>
        <v>0</v>
      </c>
      <c r="Z2" s="1">
        <f>IFERROR(VLOOKUP($A2,delib,2,0)*(Físico!Y2),0)</f>
        <v>0</v>
      </c>
      <c r="AA2" s="1">
        <f>IFERROR(VLOOKUP($A2,delib,2,0)*(Físico!Z2),0)</f>
        <v>435332.32</v>
      </c>
      <c r="AB2" s="1">
        <f>SUM(C2:AA2)</f>
        <v>1751365.76</v>
      </c>
    </row>
    <row r="3" spans="1:28" x14ac:dyDescent="0.25">
      <c r="A3">
        <f t="shared" ref="A3:A5" si="0">LEFT(B3,10)*1</f>
        <v>309070015</v>
      </c>
      <c r="B3" t="s">
        <v>2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0</v>
      </c>
      <c r="G3" s="1">
        <f>IFERROR(VLOOKUP($A3,delib,2,0)*(Físico!F3),0)</f>
        <v>1350</v>
      </c>
      <c r="H3" s="1">
        <f>IFERROR(VLOOKUP($A3,delib,2,0)*(Físico!G3),0)</f>
        <v>600</v>
      </c>
      <c r="I3" s="1">
        <f>IFERROR(VLOOKUP($A3,delib,2,0)*(Físico!H3),0)</f>
        <v>2700</v>
      </c>
      <c r="J3" s="1">
        <f>IFERROR(VLOOKUP($A3,delib,2,0)*(Físico!I3),0)</f>
        <v>7350</v>
      </c>
      <c r="K3" s="1">
        <f>IFERROR(VLOOKUP($A3,delib,2,0)*(Físico!J3),0)</f>
        <v>0</v>
      </c>
      <c r="L3" s="1">
        <f>IFERROR(VLOOKUP($A3,delib,2,0)*(Físico!K3),0)</f>
        <v>300</v>
      </c>
      <c r="M3" s="1">
        <f>IFERROR(VLOOKUP($A3,delib,2,0)*(Físico!L3),0)</f>
        <v>0</v>
      </c>
      <c r="N3" s="1">
        <f>IFERROR(VLOOKUP($A3,delib,2,0)*(Físico!M3),0)</f>
        <v>300</v>
      </c>
      <c r="O3" s="1">
        <f>IFERROR(VLOOKUP($A3,delib,2,0)*(Físico!N3),0)</f>
        <v>1350</v>
      </c>
      <c r="P3" s="1">
        <f>IFERROR(VLOOKUP($A3,delib,2,0)*(Físico!O3),0)</f>
        <v>0</v>
      </c>
      <c r="Q3" s="1">
        <f>IFERROR(VLOOKUP($A3,delib,2,0)*(Físico!P3),0)</f>
        <v>2550</v>
      </c>
      <c r="R3" s="1">
        <f>IFERROR(VLOOKUP($A3,delib,2,0)*(Físico!Q3),0)</f>
        <v>1200</v>
      </c>
      <c r="S3" s="1">
        <f>IFERROR(VLOOKUP($A3,delib,2,0)*(Físico!R3),0)</f>
        <v>0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6750</v>
      </c>
      <c r="X3" s="1">
        <f>IFERROR(VLOOKUP($A3,delib,2,0)*(Físico!W3),0)</f>
        <v>0</v>
      </c>
      <c r="Y3" s="1">
        <f>IFERROR(VLOOKUP($A3,delib,2,0)*(Físico!X3),0)</f>
        <v>8100</v>
      </c>
      <c r="Z3" s="1">
        <f>IFERROR(VLOOKUP($A3,delib,2,0)*(Físico!Y3),0)</f>
        <v>0</v>
      </c>
      <c r="AA3" s="1">
        <f>IFERROR(VLOOKUP($A3,delib,2,0)*(Físico!Z3),0)</f>
        <v>0</v>
      </c>
      <c r="AB3" s="1">
        <f t="shared" ref="AB3:AB5" si="1">SUM(C3:AA3)</f>
        <v>32550</v>
      </c>
    </row>
    <row r="4" spans="1:28" x14ac:dyDescent="0.25">
      <c r="A4">
        <f t="shared" si="0"/>
        <v>309070023</v>
      </c>
      <c r="B4" t="s">
        <v>3</v>
      </c>
      <c r="C4" s="1">
        <f>IFERROR(VLOOKUP($A4,delib,2,0)*(Físico!B4),0)</f>
        <v>102300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300</v>
      </c>
      <c r="J4" s="1">
        <f>IFERROR(VLOOKUP($A4,delib,2,0)*(Físico!I4),0)</f>
        <v>0</v>
      </c>
      <c r="K4" s="1">
        <f>IFERROR(VLOOKUP($A4,delib,2,0)*(Físico!J4),0)</f>
        <v>6300</v>
      </c>
      <c r="L4" s="1">
        <f>IFERROR(VLOOKUP($A4,delib,2,0)*(Físico!K4),0)</f>
        <v>5400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0</v>
      </c>
      <c r="P4" s="1">
        <f>IFERROR(VLOOKUP($A4,delib,2,0)*(Físico!O4),0)</f>
        <v>0</v>
      </c>
      <c r="Q4" s="1">
        <f>IFERROR(VLOOKUP($A4,delib,2,0)*(Físico!P4),0)</f>
        <v>0</v>
      </c>
      <c r="R4" s="1">
        <f>IFERROR(VLOOKUP($A4,delib,2,0)*(Físico!Q4),0)</f>
        <v>6300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0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600</v>
      </c>
      <c r="AA4" s="1">
        <f>IFERROR(VLOOKUP($A4,delib,2,0)*(Físico!Z4),0)</f>
        <v>0</v>
      </c>
      <c r="AB4" s="1">
        <f t="shared" si="1"/>
        <v>121200</v>
      </c>
    </row>
    <row r="5" spans="1:28" x14ac:dyDescent="0.25">
      <c r="A5">
        <f t="shared" si="0"/>
        <v>418010030</v>
      </c>
      <c r="B5" t="s">
        <v>4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7732.7999999999993</v>
      </c>
      <c r="F5" s="1">
        <f>IFERROR(VLOOKUP($A5,delib,2,0)*(Físico!E5),0)</f>
        <v>0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0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 t="shared" si="1"/>
        <v>7732.7999999999993</v>
      </c>
    </row>
    <row r="6" spans="1:28" x14ac:dyDescent="0.25">
      <c r="B6" t="s">
        <v>5</v>
      </c>
      <c r="C6" s="1">
        <f t="shared" ref="C6:AA6" si="2">SUM(C2:C5)</f>
        <v>102300</v>
      </c>
      <c r="D6" s="1">
        <f t="shared" si="2"/>
        <v>36382.239999999998</v>
      </c>
      <c r="E6" s="1">
        <f t="shared" si="2"/>
        <v>7732.7999999999993</v>
      </c>
      <c r="F6" s="1">
        <f t="shared" si="2"/>
        <v>219548</v>
      </c>
      <c r="G6" s="1">
        <f t="shared" si="2"/>
        <v>1350</v>
      </c>
      <c r="H6" s="1">
        <f t="shared" si="2"/>
        <v>600</v>
      </c>
      <c r="I6" s="1">
        <f t="shared" si="2"/>
        <v>3000</v>
      </c>
      <c r="J6" s="1">
        <f t="shared" si="2"/>
        <v>391245.36</v>
      </c>
      <c r="K6" s="1">
        <f t="shared" si="2"/>
        <v>6300</v>
      </c>
      <c r="L6" s="1">
        <f t="shared" si="2"/>
        <v>5700</v>
      </c>
      <c r="M6" s="1">
        <f t="shared" si="2"/>
        <v>190693.12</v>
      </c>
      <c r="N6" s="1">
        <f t="shared" si="2"/>
        <v>300</v>
      </c>
      <c r="O6" s="1">
        <f t="shared" si="2"/>
        <v>1350</v>
      </c>
      <c r="P6" s="1">
        <f t="shared" si="2"/>
        <v>56455.199999999997</v>
      </c>
      <c r="Q6" s="1">
        <f t="shared" si="2"/>
        <v>2550</v>
      </c>
      <c r="R6" s="1">
        <f t="shared" si="2"/>
        <v>7500</v>
      </c>
      <c r="S6" s="1">
        <f t="shared" si="2"/>
        <v>48927.839999999997</v>
      </c>
      <c r="T6" s="1">
        <f t="shared" si="2"/>
        <v>36382.239999999998</v>
      </c>
      <c r="U6" s="1">
        <f t="shared" si="2"/>
        <v>105383.03999999999</v>
      </c>
      <c r="V6" s="1">
        <f t="shared" si="2"/>
        <v>7527.36</v>
      </c>
      <c r="W6" s="1">
        <f t="shared" si="2"/>
        <v>6750</v>
      </c>
      <c r="X6" s="1">
        <f t="shared" si="2"/>
        <v>230839.03999999998</v>
      </c>
      <c r="Y6" s="1">
        <f t="shared" si="2"/>
        <v>8100</v>
      </c>
      <c r="Z6" s="1">
        <f t="shared" si="2"/>
        <v>600</v>
      </c>
      <c r="AA6" s="1">
        <f t="shared" si="2"/>
        <v>435332.32</v>
      </c>
      <c r="AB6" s="1">
        <f>SUM(AB2:AB5)</f>
        <v>1912848.56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2026-03-12T17:29:20Z</dcterms:created>
  <dcterms:modified xsi:type="dcterms:W3CDTF">2026-03-12T17:38:34Z</dcterms:modified>
</cp:coreProperties>
</file>