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Delib" sheetId="1" state="visible" r:id="rId2"/>
    <sheet name="Resumo" sheetId="2" state="visible" r:id="rId3"/>
    <sheet name="Físico" sheetId="3" state="visible" r:id="rId4"/>
    <sheet name="Financeiro" sheetId="4" state="visible" r:id="rId5"/>
    <sheet name="Complemento" sheetId="5" state="visible" r:id="rId6"/>
    <sheet name="Total" sheetId="6" state="visible" r:id="rId7"/>
  </sheets>
  <definedNames>
    <definedName function="false" hidden="false" name="delib030" vbProcedure="false">Delib!$A$1:$B$15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<sst xmlns="http://schemas.openxmlformats.org/spreadsheetml/2006/main" count="115" uniqueCount="26">
  <si>
    <t xml:space="preserve">Código Proc.</t>
  </si>
  <si>
    <t xml:space="preserve">Complemento</t>
  </si>
  <si>
    <t xml:space="preserve">Estabelecimentos CNES-SC</t>
  </si>
  <si>
    <t xml:space="preserve">Freqüência</t>
  </si>
  <si>
    <t xml:space="preserve">Valor Aprovado</t>
  </si>
  <si>
    <t xml:space="preserve">2306336 HOSPITAL SAO JOSE</t>
  </si>
  <si>
    <t xml:space="preserve">2379627 HOSPITAL SAMARIA</t>
  </si>
  <si>
    <t xml:space="preserve">2521695 HOSPITAL RIO NEGRINHO</t>
  </si>
  <si>
    <t xml:space="preserve">2522209 HOSPITAL MISERICORDIA</t>
  </si>
  <si>
    <t xml:space="preserve">2522411 HOSPITAL AZAMBUJA</t>
  </si>
  <si>
    <t xml:space="preserve">2522691 HOSPITAL E MATERNIDADE MARIETA KONDER BORNHAUSEN</t>
  </si>
  <si>
    <t xml:space="preserve">2558246 HOSPITAL SANTA ISABEL</t>
  </si>
  <si>
    <t xml:space="preserve">2568713 HOSPITAL REGIONAL ALTO VALE</t>
  </si>
  <si>
    <t xml:space="preserve">2641445 POLICLINICA DE REFERENCIA REGIONAL RIO DO SUL</t>
  </si>
  <si>
    <t xml:space="preserve">3123251 HOSPITAL DE OLHOS DE BLUMENAU</t>
  </si>
  <si>
    <t xml:space="preserve">3180948 CLINICA DE OLHOS DR ROBERTO VON HERTWIG</t>
  </si>
  <si>
    <t xml:space="preserve">4564812 MULTI HOSPITAL</t>
  </si>
  <si>
    <t xml:space="preserve">4575407 COB CENTRO OFTALMOLOGICO DE BLUMENAU</t>
  </si>
  <si>
    <t xml:space="preserve">5195756 CIS NORDESTE SC</t>
  </si>
  <si>
    <t xml:space="preserve">7728557 BOJ FILIAL</t>
  </si>
  <si>
    <t xml:space="preserve">9712038 HOSPITAL DE OLHOS DE CRICIUMA</t>
  </si>
  <si>
    <t xml:space="preserve">9819371 CLINICA MEDICA CORAL</t>
  </si>
  <si>
    <t xml:space="preserve">Total</t>
  </si>
  <si>
    <t xml:space="preserve">0405050364  TRATAMENTO CIRURGICO DE PTERIGIO</t>
  </si>
  <si>
    <t xml:space="preserve">0405010184  TRATAMENTO CIRURGICO DE BLEFAROCALASE</t>
  </si>
  <si>
    <t xml:space="preserve">0409010154  EXTRACAO ENDOSCOPICA DE CORPO ESTRANHO / CALCULO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</si>
</sst>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-416]\ #,##0.00;[RED]\-[$R$-416]\ 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4.72"/>
  </cols>
  <sheetData>
    <row r="1" customFormat="false" ht="15" hidden="false" customHeight="false" outlineLevel="0" collapsed="false">
      <c r="A1" s="0" t="s">
        <v>0</v>
      </c>
      <c r="B1" s="0" t="s">
        <v>1</v>
      </c>
    </row>
    <row r="2" customFormat="false" ht="15" hidden="false" customHeight="false" outlineLevel="0" collapsed="false">
      <c r="A2" s="0" t="n">
        <v>303050233</v>
      </c>
      <c r="B2" s="1" t="n">
        <v>1254.56</v>
      </c>
    </row>
    <row r="3" customFormat="false" ht="15" hidden="false" customHeight="false" outlineLevel="0" collapsed="false">
      <c r="A3" s="0" t="n">
        <v>405050364</v>
      </c>
      <c r="B3" s="1" t="n">
        <v>628.65</v>
      </c>
    </row>
    <row r="4" customFormat="false" ht="15" hidden="false" customHeight="false" outlineLevel="0" collapsed="false">
      <c r="A4" s="0" t="n">
        <v>405010184</v>
      </c>
      <c r="B4" s="1" t="n">
        <v>286.26</v>
      </c>
    </row>
    <row r="5" customFormat="false" ht="15" hidden="false" customHeight="false" outlineLevel="0" collapsed="false">
      <c r="A5" s="0" t="n">
        <v>404010369</v>
      </c>
      <c r="B5" s="1" t="n">
        <v>511.56</v>
      </c>
    </row>
    <row r="6" customFormat="false" ht="15" hidden="false" customHeight="false" outlineLevel="0" collapsed="false">
      <c r="A6" s="0" t="n">
        <v>409010154</v>
      </c>
      <c r="B6" s="1" t="n">
        <v>500</v>
      </c>
    </row>
    <row r="7" customFormat="false" ht="15" hidden="false" customHeight="false" outlineLevel="0" collapsed="false">
      <c r="A7" s="0" t="n">
        <v>418010013</v>
      </c>
      <c r="B7" s="1" t="n">
        <v>4361.55</v>
      </c>
    </row>
    <row r="8" customFormat="false" ht="15" hidden="false" customHeight="false" outlineLevel="0" collapsed="false">
      <c r="A8" s="0" t="n">
        <v>418010021</v>
      </c>
      <c r="B8" s="1" t="n">
        <v>2056.59</v>
      </c>
    </row>
    <row r="9" customFormat="false" ht="15" hidden="false" customHeight="false" outlineLevel="0" collapsed="false">
      <c r="A9" s="0" t="n">
        <v>418010030</v>
      </c>
      <c r="B9" s="1" t="n">
        <v>2577.6</v>
      </c>
    </row>
    <row r="10" customFormat="false" ht="15" hidden="false" customHeight="false" outlineLevel="0" collapsed="false">
      <c r="A10" s="0" t="n">
        <v>418010080</v>
      </c>
      <c r="B10" s="1" t="n">
        <v>1200</v>
      </c>
    </row>
    <row r="11" customFormat="false" ht="15" hidden="false" customHeight="false" outlineLevel="0" collapsed="false">
      <c r="A11" s="0" t="n">
        <v>418020019</v>
      </c>
      <c r="B11" s="1" t="n">
        <v>1800</v>
      </c>
    </row>
    <row r="12" customFormat="false" ht="15" hidden="false" customHeight="false" outlineLevel="0" collapsed="false">
      <c r="A12" s="0" t="n">
        <v>418020027</v>
      </c>
      <c r="B12" s="1" t="n">
        <v>1800</v>
      </c>
    </row>
    <row r="13" customFormat="false" ht="15" hidden="false" customHeight="false" outlineLevel="0" collapsed="false">
      <c r="A13" s="0" t="n">
        <v>418020035</v>
      </c>
      <c r="B13" s="1" t="n">
        <v>1200</v>
      </c>
    </row>
    <row r="14" customFormat="false" ht="15" hidden="false" customHeight="false" outlineLevel="0" collapsed="false">
      <c r="A14" s="0" t="n">
        <v>309070015</v>
      </c>
      <c r="B14" s="1" t="n">
        <v>150</v>
      </c>
    </row>
    <row r="15" customFormat="false" ht="15" hidden="false" customHeight="false" outlineLevel="0" collapsed="false">
      <c r="A15" s="0" t="n">
        <v>309070023</v>
      </c>
      <c r="B15" s="1" t="n">
        <v>300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13.29"/>
  </cols>
  <sheetData>
    <row r="1" customFormat="false" ht="13.8" hidden="false" customHeight="false" outlineLevel="0" collapsed="false">
      <c r="A1" s="2" t="s">
        <v>2</v>
      </c>
      <c r="B1" s="2" t="s">
        <v>3</v>
      </c>
      <c r="C1" s="2" t="s">
        <v>4</v>
      </c>
    </row>
    <row r="2" customFormat="false" ht="13.8" hidden="false" customHeight="false" outlineLevel="0" collapsed="false">
      <c r="A2" s="2" t="s">
        <v>5</v>
      </c>
      <c r="B2" s="2" t="n">
        <v>2</v>
      </c>
      <c r="C2" s="3" t="n">
        <v>59.68</v>
      </c>
    </row>
    <row r="3" customFormat="false" ht="13.8" hidden="false" customHeight="false" outlineLevel="0" collapsed="false">
      <c r="A3" s="2" t="s">
        <v>6</v>
      </c>
      <c r="B3" s="2" t="n">
        <v>1</v>
      </c>
      <c r="C3" s="3" t="n">
        <v>29.84</v>
      </c>
    </row>
    <row r="4" customFormat="false" ht="13.8" hidden="false" customHeight="false" outlineLevel="0" collapsed="false">
      <c r="A4" s="2" t="s">
        <v>7</v>
      </c>
      <c r="B4" s="2" t="n">
        <v>24</v>
      </c>
      <c r="C4" s="3" t="n">
        <v>716.16</v>
      </c>
    </row>
    <row r="5" customFormat="false" ht="13.8" hidden="false" customHeight="false" outlineLevel="0" collapsed="false">
      <c r="A5" s="2" t="s">
        <v>8</v>
      </c>
      <c r="B5" s="2" t="n">
        <v>4</v>
      </c>
      <c r="C5" s="3" t="n">
        <v>838.2</v>
      </c>
    </row>
    <row r="6" customFormat="false" ht="13.8" hidden="false" customHeight="false" outlineLevel="0" collapsed="false">
      <c r="A6" s="2" t="s">
        <v>9</v>
      </c>
      <c r="B6" s="2" t="n">
        <v>23</v>
      </c>
      <c r="C6" s="3" t="n">
        <v>686.32</v>
      </c>
    </row>
    <row r="7" customFormat="false" ht="13.8" hidden="false" customHeight="false" outlineLevel="0" collapsed="false">
      <c r="A7" s="2" t="s">
        <v>10</v>
      </c>
      <c r="B7" s="2" t="n">
        <v>28</v>
      </c>
      <c r="C7" s="3" t="n">
        <v>5867.4</v>
      </c>
    </row>
    <row r="8" customFormat="false" ht="13.8" hidden="false" customHeight="false" outlineLevel="0" collapsed="false">
      <c r="A8" s="2" t="s">
        <v>11</v>
      </c>
      <c r="B8" s="2" t="n">
        <v>9</v>
      </c>
      <c r="C8" s="3" t="n">
        <v>268.56</v>
      </c>
    </row>
    <row r="9" customFormat="false" ht="13.8" hidden="false" customHeight="false" outlineLevel="0" collapsed="false">
      <c r="A9" s="2" t="s">
        <v>12</v>
      </c>
      <c r="B9" s="2" t="n">
        <v>6</v>
      </c>
      <c r="C9" s="3" t="n">
        <v>179.04</v>
      </c>
    </row>
    <row r="10" customFormat="false" ht="13.8" hidden="false" customHeight="false" outlineLevel="0" collapsed="false">
      <c r="A10" s="2" t="s">
        <v>13</v>
      </c>
      <c r="B10" s="2" t="n">
        <v>2</v>
      </c>
      <c r="C10" s="3" t="n">
        <v>190.84</v>
      </c>
    </row>
    <row r="11" customFormat="false" ht="13.8" hidden="false" customHeight="false" outlineLevel="0" collapsed="false">
      <c r="A11" s="2" t="s">
        <v>14</v>
      </c>
      <c r="B11" s="2" t="n">
        <v>6</v>
      </c>
      <c r="C11" s="3" t="n">
        <v>1257.3</v>
      </c>
    </row>
    <row r="12" customFormat="false" ht="13.8" hidden="false" customHeight="false" outlineLevel="0" collapsed="false">
      <c r="A12" s="2" t="s">
        <v>15</v>
      </c>
      <c r="B12" s="2" t="n">
        <v>3</v>
      </c>
      <c r="C12" s="3" t="n">
        <v>628.65</v>
      </c>
    </row>
    <row r="13" customFormat="false" ht="13.8" hidden="false" customHeight="false" outlineLevel="0" collapsed="false">
      <c r="A13" s="2" t="s">
        <v>16</v>
      </c>
      <c r="B13" s="2" t="n">
        <v>83</v>
      </c>
      <c r="C13" s="3" t="n">
        <v>17392.65</v>
      </c>
    </row>
    <row r="14" customFormat="false" ht="13.8" hidden="false" customHeight="false" outlineLevel="0" collapsed="false">
      <c r="A14" s="2" t="s">
        <v>17</v>
      </c>
      <c r="B14" s="2" t="n">
        <v>30</v>
      </c>
      <c r="C14" s="3" t="n">
        <v>4916.94</v>
      </c>
    </row>
    <row r="15" customFormat="false" ht="13.8" hidden="false" customHeight="false" outlineLevel="0" collapsed="false">
      <c r="A15" s="2" t="s">
        <v>18</v>
      </c>
      <c r="B15" s="2" t="n">
        <v>15</v>
      </c>
      <c r="C15" s="3" t="n">
        <v>3143.25</v>
      </c>
    </row>
    <row r="16" customFormat="false" ht="13.8" hidden="false" customHeight="false" outlineLevel="0" collapsed="false">
      <c r="A16" s="2" t="s">
        <v>19</v>
      </c>
      <c r="B16" s="2" t="n">
        <v>37</v>
      </c>
      <c r="C16" s="3" t="n">
        <v>7753.35</v>
      </c>
    </row>
    <row r="17" customFormat="false" ht="13.8" hidden="false" customHeight="false" outlineLevel="0" collapsed="false">
      <c r="A17" s="2" t="s">
        <v>20</v>
      </c>
      <c r="B17" s="2" t="n">
        <v>8</v>
      </c>
      <c r="C17" s="3" t="n">
        <v>1676.4</v>
      </c>
    </row>
    <row r="18" customFormat="false" ht="13.8" hidden="false" customHeight="false" outlineLevel="0" collapsed="false">
      <c r="A18" s="2" t="s">
        <v>21</v>
      </c>
      <c r="B18" s="2" t="n">
        <v>1</v>
      </c>
      <c r="C18" s="3" t="n">
        <v>209.55</v>
      </c>
    </row>
    <row r="19" customFormat="false" ht="13.8" hidden="false" customHeight="false" outlineLevel="0" collapsed="false">
      <c r="A19" s="2" t="s">
        <v>22</v>
      </c>
      <c r="B19" s="2" t="n">
        <v>282</v>
      </c>
      <c r="C19" s="3" t="n">
        <v>45814.13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3.8" zeroHeight="false" outlineLevelRow="0" outlineLevelCol="0"/>
  <sheetData>
    <row r="1" customFormat="false" ht="13.8" hidden="false" customHeight="false" outlineLevel="0" collapsed="false">
      <c r="A1" s="2" t="s">
        <v>2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</row>
    <row r="2" customFormat="false" ht="13.8" hidden="false" customHeight="false" outlineLevel="0" collapsed="false">
      <c r="A2" s="2" t="s">
        <v>23</v>
      </c>
      <c r="B2" s="2" t="n">
        <v>0</v>
      </c>
      <c r="C2" s="2" t="n">
        <v>0</v>
      </c>
      <c r="D2" s="2" t="n">
        <v>0</v>
      </c>
      <c r="E2" s="2" t="n">
        <v>4</v>
      </c>
      <c r="F2" s="2" t="n">
        <v>0</v>
      </c>
      <c r="G2" s="2" t="n">
        <v>28</v>
      </c>
      <c r="H2" s="2" t="n">
        <v>0</v>
      </c>
      <c r="I2" s="2" t="n">
        <v>0</v>
      </c>
      <c r="J2" s="2" t="n">
        <v>0</v>
      </c>
      <c r="K2" s="2" t="n">
        <v>6</v>
      </c>
      <c r="L2" s="2" t="n">
        <v>3</v>
      </c>
      <c r="M2" s="2" t="n">
        <v>83</v>
      </c>
      <c r="N2" s="2" t="n">
        <v>18</v>
      </c>
      <c r="O2" s="2" t="n">
        <v>15</v>
      </c>
      <c r="P2" s="2" t="n">
        <v>37</v>
      </c>
      <c r="Q2" s="2" t="n">
        <v>8</v>
      </c>
      <c r="R2" s="2" t="n">
        <v>1</v>
      </c>
      <c r="S2" s="2" t="n">
        <v>203</v>
      </c>
    </row>
    <row r="3" customFormat="false" ht="13.8" hidden="false" customHeight="false" outlineLevel="0" collapsed="false">
      <c r="A3" s="2" t="s">
        <v>24</v>
      </c>
      <c r="B3" s="2" t="n">
        <v>0</v>
      </c>
      <c r="C3" s="2" t="n">
        <v>0</v>
      </c>
      <c r="D3" s="2" t="n">
        <v>0</v>
      </c>
      <c r="E3" s="2" t="n">
        <v>0</v>
      </c>
      <c r="F3" s="2" t="n">
        <v>0</v>
      </c>
      <c r="G3" s="2" t="n">
        <v>0</v>
      </c>
      <c r="H3" s="2" t="n">
        <v>0</v>
      </c>
      <c r="I3" s="2" t="n">
        <v>0</v>
      </c>
      <c r="J3" s="2" t="n">
        <v>2</v>
      </c>
      <c r="K3" s="2" t="n">
        <v>0</v>
      </c>
      <c r="L3" s="2" t="n">
        <v>0</v>
      </c>
      <c r="M3" s="2" t="n">
        <v>0</v>
      </c>
      <c r="N3" s="2" t="n">
        <v>12</v>
      </c>
      <c r="O3" s="2" t="n">
        <v>0</v>
      </c>
      <c r="P3" s="2" t="n">
        <v>0</v>
      </c>
      <c r="Q3" s="2" t="n">
        <v>0</v>
      </c>
      <c r="R3" s="2" t="n">
        <v>0</v>
      </c>
      <c r="S3" s="2" t="n">
        <v>14</v>
      </c>
    </row>
    <row r="4" customFormat="false" ht="13.8" hidden="false" customHeight="false" outlineLevel="0" collapsed="false">
      <c r="A4" s="2" t="s">
        <v>25</v>
      </c>
      <c r="B4" s="2" t="n">
        <v>2</v>
      </c>
      <c r="C4" s="2" t="n">
        <v>1</v>
      </c>
      <c r="D4" s="2" t="n">
        <v>24</v>
      </c>
      <c r="E4" s="2" t="n">
        <v>0</v>
      </c>
      <c r="F4" s="2" t="n">
        <v>23</v>
      </c>
      <c r="G4" s="2" t="n">
        <v>0</v>
      </c>
      <c r="H4" s="2" t="n">
        <v>9</v>
      </c>
      <c r="I4" s="2" t="n">
        <v>6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65</v>
      </c>
    </row>
    <row r="5" customFormat="false" ht="13.8" hidden="false" customHeight="false" outlineLevel="0" collapsed="false">
      <c r="A5" s="2" t="s">
        <v>22</v>
      </c>
      <c r="B5" s="2" t="n">
        <v>2</v>
      </c>
      <c r="C5" s="2" t="n">
        <v>1</v>
      </c>
      <c r="D5" s="2" t="n">
        <v>24</v>
      </c>
      <c r="E5" s="2" t="n">
        <v>4</v>
      </c>
      <c r="F5" s="2" t="n">
        <v>23</v>
      </c>
      <c r="G5" s="2" t="n">
        <v>28</v>
      </c>
      <c r="H5" s="2" t="n">
        <v>9</v>
      </c>
      <c r="I5" s="2" t="n">
        <v>6</v>
      </c>
      <c r="J5" s="2" t="n">
        <v>2</v>
      </c>
      <c r="K5" s="2" t="n">
        <v>6</v>
      </c>
      <c r="L5" s="2" t="n">
        <v>3</v>
      </c>
      <c r="M5" s="2" t="n">
        <v>83</v>
      </c>
      <c r="N5" s="2" t="n">
        <v>30</v>
      </c>
      <c r="O5" s="2" t="n">
        <v>15</v>
      </c>
      <c r="P5" s="2" t="n">
        <v>37</v>
      </c>
      <c r="Q5" s="2" t="n">
        <v>8</v>
      </c>
      <c r="R5" s="2" t="n">
        <v>1</v>
      </c>
      <c r="S5" s="2" t="n">
        <v>282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8" activeCellId="0" sqref="S8"/>
    </sheetView>
  </sheetViews>
  <sheetFormatPr defaultColWidth="8.6875" defaultRowHeight="13.8" zeroHeight="false" outlineLevelRow="0" outlineLevelCol="0"/>
  <cols>
    <col collapsed="false" customWidth="true" hidden="false" outlineLevel="0" max="2" min="2" style="0" width="12.14"/>
    <col collapsed="false" customWidth="true" hidden="false" outlineLevel="0" max="3" min="3" style="0" width="10.58"/>
    <col collapsed="false" customWidth="true" hidden="false" outlineLevel="0" max="4" min="4" style="0" width="13.29"/>
    <col collapsed="false" customWidth="true" hidden="false" outlineLevel="0" max="5" min="5" style="0" width="10.58"/>
    <col collapsed="false" customWidth="true" hidden="false" outlineLevel="0" max="6" min="6" style="0" width="9.58"/>
    <col collapsed="false" customWidth="true" hidden="false" outlineLevel="0" max="8" min="7" style="0" width="12.14"/>
    <col collapsed="false" customWidth="true" hidden="false" outlineLevel="0" max="9" min="9" style="0" width="13.29"/>
    <col collapsed="false" customWidth="true" hidden="false" outlineLevel="0" max="12" min="10" style="0" width="12.14"/>
    <col collapsed="false" customWidth="true" hidden="false" outlineLevel="0" max="13" min="13" style="0" width="10.58"/>
    <col collapsed="false" customWidth="true" hidden="false" outlineLevel="0" max="14" min="14" style="0" width="12.14"/>
    <col collapsed="false" customWidth="true" hidden="false" outlineLevel="0" max="15" min="15" style="0" width="10.58"/>
    <col collapsed="false" customWidth="true" hidden="false" outlineLevel="0" max="16" min="16" style="0" width="13.29"/>
    <col collapsed="false" customWidth="true" hidden="false" outlineLevel="0" max="19" min="19" style="0" width="12.09"/>
  </cols>
  <sheetData>
    <row r="1" customFormat="false" ht="13.8" hidden="false" customHeight="false" outlineLevel="0" collapsed="false">
      <c r="A1" s="2" t="s">
        <v>2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</row>
    <row r="2" customFormat="false" ht="13.8" hidden="false" customHeight="false" outlineLevel="0" collapsed="false">
      <c r="A2" s="2" t="s">
        <v>23</v>
      </c>
      <c r="B2" s="3" t="n">
        <v>0</v>
      </c>
      <c r="C2" s="3" t="n">
        <v>0</v>
      </c>
      <c r="D2" s="3" t="n">
        <v>0</v>
      </c>
      <c r="E2" s="3" t="n">
        <v>838.2</v>
      </c>
      <c r="F2" s="3" t="n">
        <v>0</v>
      </c>
      <c r="G2" s="3" t="n">
        <v>5867.4</v>
      </c>
      <c r="H2" s="3" t="n">
        <v>0</v>
      </c>
      <c r="I2" s="3" t="n">
        <v>0</v>
      </c>
      <c r="J2" s="3" t="n">
        <v>0</v>
      </c>
      <c r="K2" s="3" t="n">
        <v>1257.3</v>
      </c>
      <c r="L2" s="3" t="n">
        <v>628.65</v>
      </c>
      <c r="M2" s="3" t="n">
        <v>17392.65</v>
      </c>
      <c r="N2" s="3" t="n">
        <v>3771.9</v>
      </c>
      <c r="O2" s="3" t="n">
        <v>3143.25</v>
      </c>
      <c r="P2" s="3" t="n">
        <v>7753.35</v>
      </c>
      <c r="Q2" s="3" t="n">
        <v>1676.4</v>
      </c>
      <c r="R2" s="3" t="n">
        <v>209.55</v>
      </c>
      <c r="S2" s="3" t="n">
        <v>42538.65</v>
      </c>
    </row>
    <row r="3" customFormat="false" ht="13.8" hidden="false" customHeight="false" outlineLevel="0" collapsed="false">
      <c r="A3" s="2" t="s">
        <v>24</v>
      </c>
      <c r="B3" s="3" t="n">
        <v>0</v>
      </c>
      <c r="C3" s="3" t="n">
        <v>0</v>
      </c>
      <c r="D3" s="3" t="n">
        <v>0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190.84</v>
      </c>
      <c r="K3" s="3" t="n">
        <v>0</v>
      </c>
      <c r="L3" s="3" t="n">
        <v>0</v>
      </c>
      <c r="M3" s="3" t="n">
        <v>0</v>
      </c>
      <c r="N3" s="3" t="n">
        <v>1145.04</v>
      </c>
      <c r="O3" s="3" t="n">
        <v>0</v>
      </c>
      <c r="P3" s="3" t="n">
        <v>0</v>
      </c>
      <c r="Q3" s="3" t="n">
        <v>0</v>
      </c>
      <c r="R3" s="3" t="n">
        <v>0</v>
      </c>
      <c r="S3" s="3" t="n">
        <v>1335.88</v>
      </c>
    </row>
    <row r="4" customFormat="false" ht="13.8" hidden="false" customHeight="false" outlineLevel="0" collapsed="false">
      <c r="A4" s="2" t="s">
        <v>25</v>
      </c>
      <c r="B4" s="3" t="n">
        <v>59.68</v>
      </c>
      <c r="C4" s="3" t="n">
        <v>29.84</v>
      </c>
      <c r="D4" s="3" t="n">
        <v>716.16</v>
      </c>
      <c r="E4" s="3" t="n">
        <v>0</v>
      </c>
      <c r="F4" s="3" t="n">
        <v>686.32</v>
      </c>
      <c r="G4" s="3" t="n">
        <v>0</v>
      </c>
      <c r="H4" s="3" t="n">
        <v>268.56</v>
      </c>
      <c r="I4" s="3" t="n">
        <v>179.04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0</v>
      </c>
      <c r="O4" s="3" t="n">
        <v>0</v>
      </c>
      <c r="P4" s="3" t="n">
        <v>0</v>
      </c>
      <c r="Q4" s="3" t="n">
        <v>0</v>
      </c>
      <c r="R4" s="3" t="n">
        <v>0</v>
      </c>
      <c r="S4" s="3" t="n">
        <v>1939.6</v>
      </c>
    </row>
    <row r="5" customFormat="false" ht="13.8" hidden="false" customHeight="false" outlineLevel="0" collapsed="false">
      <c r="A5" s="2" t="s">
        <v>22</v>
      </c>
      <c r="B5" s="3" t="n">
        <v>59.68</v>
      </c>
      <c r="C5" s="3" t="n">
        <v>29.84</v>
      </c>
      <c r="D5" s="3" t="n">
        <v>716.16</v>
      </c>
      <c r="E5" s="3" t="n">
        <v>838.2</v>
      </c>
      <c r="F5" s="3" t="n">
        <v>686.32</v>
      </c>
      <c r="G5" s="3" t="n">
        <v>5867.4</v>
      </c>
      <c r="H5" s="3" t="n">
        <v>268.56</v>
      </c>
      <c r="I5" s="3" t="n">
        <v>179.04</v>
      </c>
      <c r="J5" s="3" t="n">
        <v>190.84</v>
      </c>
      <c r="K5" s="3" t="n">
        <v>1257.3</v>
      </c>
      <c r="L5" s="3" t="n">
        <v>628.65</v>
      </c>
      <c r="M5" s="3" t="n">
        <v>17392.65</v>
      </c>
      <c r="N5" s="3" t="n">
        <v>4916.94</v>
      </c>
      <c r="O5" s="3" t="n">
        <v>3143.25</v>
      </c>
      <c r="P5" s="3" t="n">
        <v>7753.35</v>
      </c>
      <c r="Q5" s="3" t="n">
        <v>1676.4</v>
      </c>
      <c r="R5" s="3" t="n">
        <v>209.55</v>
      </c>
      <c r="S5" s="3" t="n">
        <v>45814.13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2" activeCellId="0" sqref="S12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1.81"/>
    <col collapsed="false" customWidth="true" hidden="false" outlineLevel="0" max="3" min="3" style="0" width="13.29"/>
    <col collapsed="false" customWidth="true" hidden="false" outlineLevel="0" max="4" min="4" style="0" width="10.58"/>
    <col collapsed="false" customWidth="true" hidden="false" outlineLevel="0" max="5" min="5" style="0" width="13.29"/>
    <col collapsed="false" customWidth="true" hidden="false" outlineLevel="0" max="9" min="6" style="0" width="12.14"/>
    <col collapsed="false" customWidth="true" hidden="false" outlineLevel="0" max="10" min="10" style="0" width="14.28"/>
    <col collapsed="false" customWidth="true" hidden="false" outlineLevel="0" max="11" min="11" style="0" width="13.29"/>
    <col collapsed="false" customWidth="true" hidden="false" outlineLevel="0" max="12" min="12" style="0" width="12.14"/>
    <col collapsed="false" customWidth="true" hidden="false" outlineLevel="0" max="13" min="13" style="0" width="13.29"/>
    <col collapsed="false" customWidth="true" hidden="false" outlineLevel="0" max="14" min="14" style="0" width="10.58"/>
    <col collapsed="false" customWidth="true" hidden="false" outlineLevel="0" max="15" min="15" style="0" width="13.29"/>
    <col collapsed="false" customWidth="true" hidden="false" outlineLevel="0" max="16" min="16" style="0" width="10.58"/>
    <col collapsed="false" customWidth="true" hidden="false" outlineLevel="0" max="17" min="17" style="0" width="14.28"/>
    <col collapsed="false" customWidth="true" hidden="false" outlineLevel="0" max="20" min="20" style="0" width="13.67"/>
  </cols>
  <sheetData>
    <row r="1" customFormat="false" ht="13.8" hidden="false" customHeight="false" outlineLevel="0" collapsed="false">
      <c r="B1" s="2" t="s">
        <v>2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</row>
    <row r="2" customFormat="false" ht="13.8" hidden="false" customHeight="false" outlineLevel="0" collapsed="false">
      <c r="A2" s="0" t="n">
        <f aca="false">LEFT(B2,10)*1</f>
        <v>405050364</v>
      </c>
      <c r="B2" s="2" t="s">
        <v>23</v>
      </c>
      <c r="C2" s="3" t="n">
        <f aca="false">IFERROR(VLOOKUP($A2,delib030,2,0)*(Físico!B2),0)</f>
        <v>0</v>
      </c>
      <c r="D2" s="3" t="n">
        <f aca="false">IFERROR(VLOOKUP($A2,delib030,2,0)*(Físico!C2),0)</f>
        <v>0</v>
      </c>
      <c r="E2" s="3" t="n">
        <f aca="false">IFERROR(VLOOKUP($A2,delib030,2,0)*(Físico!D2),0)</f>
        <v>0</v>
      </c>
      <c r="F2" s="3" t="n">
        <f aca="false">IFERROR(VLOOKUP($A2,delib030,2,0)*(Físico!E2),0)</f>
        <v>2514.6</v>
      </c>
      <c r="G2" s="3" t="n">
        <f aca="false">IFERROR(VLOOKUP($A2,delib030,2,0)*(Físico!F2),0)</f>
        <v>0</v>
      </c>
      <c r="H2" s="3" t="n">
        <f aca="false">IFERROR(VLOOKUP($A2,delib030,2,0)*(Físico!G2),0)</f>
        <v>17602.2</v>
      </c>
      <c r="I2" s="3" t="n">
        <f aca="false">IFERROR(VLOOKUP($A2,delib030,2,0)*(Físico!H2),0)</f>
        <v>0</v>
      </c>
      <c r="J2" s="3" t="n">
        <f aca="false">IFERROR(VLOOKUP($A2,delib030,2,0)*(Físico!I2),0)</f>
        <v>0</v>
      </c>
      <c r="K2" s="3" t="n">
        <f aca="false">IFERROR(VLOOKUP($A2,delib030,2,0)*(Físico!J2),0)</f>
        <v>0</v>
      </c>
      <c r="L2" s="3" t="n">
        <f aca="false">IFERROR(VLOOKUP($A2,delib030,2,0)*(Físico!K2),0)</f>
        <v>3771.9</v>
      </c>
      <c r="M2" s="3" t="n">
        <f aca="false">IFERROR(VLOOKUP($A2,delib030,2,0)*(Físico!L2),0)</f>
        <v>1885.95</v>
      </c>
      <c r="N2" s="3" t="n">
        <f aca="false">IFERROR(VLOOKUP($A2,delib030,2,0)*(Físico!M2),0)</f>
        <v>52177.95</v>
      </c>
      <c r="O2" s="3" t="n">
        <f aca="false">IFERROR(VLOOKUP($A2,delib030,2,0)*(Físico!N2),0)</f>
        <v>11315.7</v>
      </c>
      <c r="P2" s="3" t="n">
        <f aca="false">IFERROR(VLOOKUP($A2,delib030,2,0)*(Físico!O2),0)</f>
        <v>9429.75</v>
      </c>
      <c r="Q2" s="3" t="n">
        <f aca="false">IFERROR(VLOOKUP($A2,delib030,2,0)*(Físico!P2),0)</f>
        <v>23260.05</v>
      </c>
      <c r="R2" s="3" t="n">
        <f aca="false">IFERROR(VLOOKUP($A2,delib030,2,0)*(Físico!Q2),0)</f>
        <v>5029.2</v>
      </c>
      <c r="S2" s="3" t="n">
        <f aca="false">IFERROR(VLOOKUP($A2,delib030,2,0)*(Físico!R2),0)</f>
        <v>628.65</v>
      </c>
      <c r="T2" s="3" t="n">
        <f aca="false">SUM(C2:S2)</f>
        <v>127615.95</v>
      </c>
    </row>
    <row r="3" customFormat="false" ht="13.8" hidden="false" customHeight="false" outlineLevel="0" collapsed="false">
      <c r="A3" s="0" t="n">
        <f aca="false">LEFT(B3,10)*1</f>
        <v>405010184</v>
      </c>
      <c r="B3" s="2" t="s">
        <v>24</v>
      </c>
      <c r="C3" s="3" t="n">
        <f aca="false">IFERROR(VLOOKUP($A3,delib030,2,0)*(Físico!B3),0)</f>
        <v>0</v>
      </c>
      <c r="D3" s="3" t="n">
        <f aca="false">IFERROR(VLOOKUP($A3,delib030,2,0)*(Físico!C3),0)</f>
        <v>0</v>
      </c>
      <c r="E3" s="3" t="n">
        <f aca="false">IFERROR(VLOOKUP($A3,delib030,2,0)*(Físico!D3),0)</f>
        <v>0</v>
      </c>
      <c r="F3" s="3" t="n">
        <f aca="false">IFERROR(VLOOKUP($A3,delib030,2,0)*(Físico!E3),0)</f>
        <v>0</v>
      </c>
      <c r="G3" s="3" t="n">
        <f aca="false">IFERROR(VLOOKUP($A3,delib030,2,0)*(Físico!F3),0)</f>
        <v>0</v>
      </c>
      <c r="H3" s="3" t="n">
        <f aca="false">IFERROR(VLOOKUP($A3,delib030,2,0)*(Físico!G3),0)</f>
        <v>0</v>
      </c>
      <c r="I3" s="3" t="n">
        <f aca="false">IFERROR(VLOOKUP($A3,delib030,2,0)*(Físico!H3),0)</f>
        <v>0</v>
      </c>
      <c r="J3" s="3" t="n">
        <f aca="false">IFERROR(VLOOKUP($A3,delib030,2,0)*(Físico!I3),0)</f>
        <v>0</v>
      </c>
      <c r="K3" s="3" t="n">
        <f aca="false">IFERROR(VLOOKUP($A3,delib030,2,0)*(Físico!J3),0)</f>
        <v>572.52</v>
      </c>
      <c r="L3" s="3" t="n">
        <f aca="false">IFERROR(VLOOKUP($A3,delib030,2,0)*(Físico!K3),0)</f>
        <v>0</v>
      </c>
      <c r="M3" s="3" t="n">
        <f aca="false">IFERROR(VLOOKUP($A3,delib030,2,0)*(Físico!L3),0)</f>
        <v>0</v>
      </c>
      <c r="N3" s="3" t="n">
        <f aca="false">IFERROR(VLOOKUP($A3,delib030,2,0)*(Físico!M3),0)</f>
        <v>0</v>
      </c>
      <c r="O3" s="3" t="n">
        <f aca="false">IFERROR(VLOOKUP($A3,delib030,2,0)*(Físico!N3),0)</f>
        <v>3435.12</v>
      </c>
      <c r="P3" s="3" t="n">
        <f aca="false">IFERROR(VLOOKUP($A3,delib030,2,0)*(Físico!O3),0)</f>
        <v>0</v>
      </c>
      <c r="Q3" s="3" t="n">
        <f aca="false">IFERROR(VLOOKUP($A3,delib030,2,0)*(Físico!P3),0)</f>
        <v>0</v>
      </c>
      <c r="R3" s="3" t="n">
        <f aca="false">IFERROR(VLOOKUP($A3,delib030,2,0)*(Físico!Q3),0)</f>
        <v>0</v>
      </c>
      <c r="S3" s="3" t="n">
        <f aca="false">IFERROR(VLOOKUP($A3,delib030,2,0)*(Físico!R3),0)</f>
        <v>0</v>
      </c>
      <c r="T3" s="3" t="n">
        <f aca="false">SUM(C3:S3)</f>
        <v>4007.64</v>
      </c>
    </row>
    <row r="4" customFormat="false" ht="13.8" hidden="false" customHeight="false" outlineLevel="0" collapsed="false">
      <c r="A4" s="0" t="n">
        <f aca="false">LEFT(B4,10)*1</f>
        <v>409010154</v>
      </c>
      <c r="B4" s="2" t="s">
        <v>25</v>
      </c>
      <c r="C4" s="3" t="n">
        <f aca="false">IFERROR(VLOOKUP($A4,delib030,2,0)*(Físico!B4),0)</f>
        <v>1000</v>
      </c>
      <c r="D4" s="3" t="n">
        <f aca="false">IFERROR(VLOOKUP($A4,delib030,2,0)*(Físico!C4),0)</f>
        <v>500</v>
      </c>
      <c r="E4" s="3" t="n">
        <f aca="false">IFERROR(VLOOKUP($A4,delib030,2,0)*(Físico!D4),0)</f>
        <v>12000</v>
      </c>
      <c r="F4" s="3" t="n">
        <f aca="false">IFERROR(VLOOKUP($A4,delib030,2,0)*(Físico!E4),0)</f>
        <v>0</v>
      </c>
      <c r="G4" s="3" t="n">
        <f aca="false">IFERROR(VLOOKUP($A4,delib030,2,0)*(Físico!F4),0)</f>
        <v>11500</v>
      </c>
      <c r="H4" s="3" t="n">
        <f aca="false">IFERROR(VLOOKUP($A4,delib030,2,0)*(Físico!G4),0)</f>
        <v>0</v>
      </c>
      <c r="I4" s="3" t="n">
        <f aca="false">IFERROR(VLOOKUP($A4,delib030,2,0)*(Físico!H4),0)</f>
        <v>4500</v>
      </c>
      <c r="J4" s="3" t="n">
        <f aca="false">IFERROR(VLOOKUP($A4,delib030,2,0)*(Físico!I4),0)</f>
        <v>3000</v>
      </c>
      <c r="K4" s="3" t="n">
        <f aca="false">IFERROR(VLOOKUP($A4,delib030,2,0)*(Físico!J4),0)</f>
        <v>0</v>
      </c>
      <c r="L4" s="3" t="n">
        <f aca="false">IFERROR(VLOOKUP($A4,delib030,2,0)*(Físico!K4),0)</f>
        <v>0</v>
      </c>
      <c r="M4" s="3" t="n">
        <f aca="false">IFERROR(VLOOKUP($A4,delib030,2,0)*(Físico!L4),0)</f>
        <v>0</v>
      </c>
      <c r="N4" s="3" t="n">
        <f aca="false">IFERROR(VLOOKUP($A4,delib030,2,0)*(Físico!M4),0)</f>
        <v>0</v>
      </c>
      <c r="O4" s="3" t="n">
        <f aca="false">IFERROR(VLOOKUP($A4,delib030,2,0)*(Físico!N4),0)</f>
        <v>0</v>
      </c>
      <c r="P4" s="3" t="n">
        <f aca="false">IFERROR(VLOOKUP($A4,delib030,2,0)*(Físico!O4),0)</f>
        <v>0</v>
      </c>
      <c r="Q4" s="3" t="n">
        <f aca="false">IFERROR(VLOOKUP($A4,delib030,2,0)*(Físico!P4),0)</f>
        <v>0</v>
      </c>
      <c r="R4" s="3" t="n">
        <f aca="false">IFERROR(VLOOKUP($A4,delib030,2,0)*(Físico!Q4),0)</f>
        <v>0</v>
      </c>
      <c r="S4" s="3" t="n">
        <f aca="false">IFERROR(VLOOKUP($A4,delib030,2,0)*(Físico!R4),0)</f>
        <v>0</v>
      </c>
      <c r="T4" s="3" t="n">
        <f aca="false">SUM(C4:S4)</f>
        <v>32500</v>
      </c>
    </row>
    <row r="5" customFormat="false" ht="13.8" hidden="false" customHeight="false" outlineLevel="0" collapsed="false">
      <c r="B5" s="2" t="s">
        <v>22</v>
      </c>
      <c r="C5" s="3" t="n">
        <f aca="false">SUM(C2:C4)</f>
        <v>1000</v>
      </c>
      <c r="D5" s="3" t="n">
        <f aca="false">SUM(D2:D4)</f>
        <v>500</v>
      </c>
      <c r="E5" s="3" t="n">
        <f aca="false">SUM(E2:E4)</f>
        <v>12000</v>
      </c>
      <c r="F5" s="3" t="n">
        <f aca="false">SUM(F2:F4)</f>
        <v>2514.6</v>
      </c>
      <c r="G5" s="3" t="n">
        <f aca="false">SUM(G2:G4)</f>
        <v>11500</v>
      </c>
      <c r="H5" s="3" t="n">
        <f aca="false">SUM(H2:H4)</f>
        <v>17602.2</v>
      </c>
      <c r="I5" s="3" t="n">
        <f aca="false">SUM(I2:I4)</f>
        <v>4500</v>
      </c>
      <c r="J5" s="3" t="n">
        <f aca="false">SUM(J2:J4)</f>
        <v>3000</v>
      </c>
      <c r="K5" s="3" t="n">
        <f aca="false">SUM(K2:K4)</f>
        <v>572.52</v>
      </c>
      <c r="L5" s="3" t="n">
        <f aca="false">SUM(L2:L4)</f>
        <v>3771.9</v>
      </c>
      <c r="M5" s="3" t="n">
        <f aca="false">SUM(M2:M4)</f>
        <v>1885.95</v>
      </c>
      <c r="N5" s="3" t="n">
        <f aca="false">SUM(N2:N4)</f>
        <v>52177.95</v>
      </c>
      <c r="O5" s="3" t="n">
        <f aca="false">SUM(O2:O4)</f>
        <v>14750.82</v>
      </c>
      <c r="P5" s="3" t="n">
        <f aca="false">SUM(P2:P4)</f>
        <v>9429.75</v>
      </c>
      <c r="Q5" s="3" t="n">
        <f aca="false">SUM(Q2:Q4)</f>
        <v>23260.05</v>
      </c>
      <c r="R5" s="3" t="n">
        <f aca="false">SUM(R2:R4)</f>
        <v>5029.2</v>
      </c>
      <c r="S5" s="3" t="n">
        <f aca="false">SUM(S2:S4)</f>
        <v>628.65</v>
      </c>
      <c r="T5" s="3" t="n">
        <f aca="false">SUM(T2:T4)</f>
        <v>164123.59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ColWidth="8.6875" defaultRowHeight="13.8" zeroHeight="false" outlineLevelRow="0" outlineLevelCol="0"/>
  <cols>
    <col collapsed="false" customWidth="true" hidden="false" outlineLevel="0" max="2" min="2" style="0" width="12.5"/>
    <col collapsed="false" customWidth="true" hidden="false" outlineLevel="0" max="16" min="16" style="0" width="14.28"/>
    <col collapsed="false" customWidth="true" hidden="false" outlineLevel="0" max="19" min="19" style="0" width="14.31"/>
  </cols>
  <sheetData>
    <row r="1" customFormat="false" ht="13.8" hidden="false" customHeight="false" outlineLevel="0" collapsed="false">
      <c r="A1" s="2" t="s">
        <v>2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</row>
    <row r="2" customFormat="false" ht="13.8" hidden="false" customHeight="false" outlineLevel="0" collapsed="false">
      <c r="A2" s="2" t="s">
        <v>23</v>
      </c>
      <c r="B2" s="3" t="n">
        <f aca="false">Financeiro!B2+Complemento!C2</f>
        <v>0</v>
      </c>
      <c r="C2" s="3" t="n">
        <f aca="false">Financeiro!C2+Complemento!D2</f>
        <v>0</v>
      </c>
      <c r="D2" s="3" t="n">
        <f aca="false">Financeiro!D2+Complemento!E2</f>
        <v>0</v>
      </c>
      <c r="E2" s="3" t="n">
        <f aca="false">Financeiro!E2+Complemento!F2</f>
        <v>3352.8</v>
      </c>
      <c r="F2" s="3" t="n">
        <f aca="false">Financeiro!F2+Complemento!G2</f>
        <v>0</v>
      </c>
      <c r="G2" s="3" t="n">
        <f aca="false">Financeiro!G2+Complemento!H2</f>
        <v>23469.6</v>
      </c>
      <c r="H2" s="3" t="n">
        <f aca="false">Financeiro!H2+Complemento!I2</f>
        <v>0</v>
      </c>
      <c r="I2" s="3" t="n">
        <f aca="false">Financeiro!I2+Complemento!J2</f>
        <v>0</v>
      </c>
      <c r="J2" s="3" t="n">
        <f aca="false">Financeiro!J2+Complemento!K2</f>
        <v>0</v>
      </c>
      <c r="K2" s="3" t="n">
        <f aca="false">Financeiro!K2+Complemento!L2</f>
        <v>5029.2</v>
      </c>
      <c r="L2" s="3" t="n">
        <f aca="false">Financeiro!L2+Complemento!M2</f>
        <v>2514.6</v>
      </c>
      <c r="M2" s="3" t="n">
        <f aca="false">Financeiro!M2+Complemento!N2</f>
        <v>69570.6</v>
      </c>
      <c r="N2" s="3" t="n">
        <f aca="false">Financeiro!N2+Complemento!O2</f>
        <v>15087.6</v>
      </c>
      <c r="O2" s="3" t="n">
        <f aca="false">Financeiro!O2+Complemento!P2</f>
        <v>12573</v>
      </c>
      <c r="P2" s="3" t="n">
        <f aca="false">Financeiro!P2+Complemento!Q2</f>
        <v>31013.4</v>
      </c>
      <c r="Q2" s="3" t="n">
        <f aca="false">Financeiro!Q2+Complemento!R2</f>
        <v>6705.6</v>
      </c>
      <c r="R2" s="3" t="n">
        <f aca="false">Financeiro!R2+Complemento!S2</f>
        <v>838.2</v>
      </c>
      <c r="S2" s="3" t="n">
        <f aca="false">SUM(B2:R2)</f>
        <v>170154.6</v>
      </c>
    </row>
    <row r="3" customFormat="false" ht="13.8" hidden="false" customHeight="false" outlineLevel="0" collapsed="false">
      <c r="A3" s="2" t="s">
        <v>24</v>
      </c>
      <c r="B3" s="3" t="n">
        <f aca="false">Financeiro!B3+Complemento!C3</f>
        <v>0</v>
      </c>
      <c r="C3" s="3" t="n">
        <f aca="false">Financeiro!C3+Complemento!D3</f>
        <v>0</v>
      </c>
      <c r="D3" s="3" t="n">
        <f aca="false">Financeiro!D3+Complemento!E3</f>
        <v>0</v>
      </c>
      <c r="E3" s="3" t="n">
        <f aca="false">Financeiro!E3+Complemento!F3</f>
        <v>0</v>
      </c>
      <c r="F3" s="3" t="n">
        <f aca="false">Financeiro!F3+Complemento!G3</f>
        <v>0</v>
      </c>
      <c r="G3" s="3" t="n">
        <f aca="false">Financeiro!G3+Complemento!H3</f>
        <v>0</v>
      </c>
      <c r="H3" s="3" t="n">
        <f aca="false">Financeiro!H3+Complemento!I3</f>
        <v>0</v>
      </c>
      <c r="I3" s="3" t="n">
        <f aca="false">Financeiro!I3+Complemento!J3</f>
        <v>0</v>
      </c>
      <c r="J3" s="3" t="n">
        <f aca="false">Financeiro!J3+Complemento!K3</f>
        <v>763.36</v>
      </c>
      <c r="K3" s="3" t="n">
        <f aca="false">Financeiro!K3+Complemento!L3</f>
        <v>0</v>
      </c>
      <c r="L3" s="3" t="n">
        <f aca="false">Financeiro!L3+Complemento!M3</f>
        <v>0</v>
      </c>
      <c r="M3" s="3" t="n">
        <f aca="false">Financeiro!M3+Complemento!N3</f>
        <v>0</v>
      </c>
      <c r="N3" s="3" t="n">
        <f aca="false">Financeiro!N3+Complemento!O3</f>
        <v>4580.16</v>
      </c>
      <c r="O3" s="3" t="n">
        <f aca="false">Financeiro!O3+Complemento!P3</f>
        <v>0</v>
      </c>
      <c r="P3" s="3" t="n">
        <f aca="false">Financeiro!P3+Complemento!Q3</f>
        <v>0</v>
      </c>
      <c r="Q3" s="3" t="n">
        <f aca="false">Financeiro!Q3+Complemento!R3</f>
        <v>0</v>
      </c>
      <c r="R3" s="3" t="n">
        <f aca="false">Financeiro!R3+Complemento!S3</f>
        <v>0</v>
      </c>
      <c r="S3" s="3" t="n">
        <f aca="false">SUM(B3:R3)</f>
        <v>5343.52</v>
      </c>
    </row>
    <row r="4" customFormat="false" ht="13.8" hidden="false" customHeight="false" outlineLevel="0" collapsed="false">
      <c r="A4" s="2" t="s">
        <v>25</v>
      </c>
      <c r="B4" s="3" t="n">
        <f aca="false">Financeiro!B4+Complemento!C4</f>
        <v>1059.68</v>
      </c>
      <c r="C4" s="3" t="n">
        <f aca="false">Financeiro!C4+Complemento!D4</f>
        <v>529.84</v>
      </c>
      <c r="D4" s="3" t="n">
        <f aca="false">Financeiro!D4+Complemento!E4</f>
        <v>12716.16</v>
      </c>
      <c r="E4" s="3" t="n">
        <f aca="false">Financeiro!E4+Complemento!F4</f>
        <v>0</v>
      </c>
      <c r="F4" s="3" t="n">
        <f aca="false">Financeiro!F4+Complemento!G4</f>
        <v>12186.32</v>
      </c>
      <c r="G4" s="3" t="n">
        <f aca="false">Financeiro!G4+Complemento!H4</f>
        <v>0</v>
      </c>
      <c r="H4" s="3" t="n">
        <f aca="false">Financeiro!H4+Complemento!I4</f>
        <v>4768.56</v>
      </c>
      <c r="I4" s="3" t="n">
        <f aca="false">Financeiro!I4+Complemento!J4</f>
        <v>3179.04</v>
      </c>
      <c r="J4" s="3" t="n">
        <f aca="false">Financeiro!J4+Complemento!K4</f>
        <v>0</v>
      </c>
      <c r="K4" s="3" t="n">
        <f aca="false">Financeiro!K4+Complemento!L4</f>
        <v>0</v>
      </c>
      <c r="L4" s="3" t="n">
        <f aca="false">Financeiro!L4+Complemento!M4</f>
        <v>0</v>
      </c>
      <c r="M4" s="3" t="n">
        <f aca="false">Financeiro!M4+Complemento!N4</f>
        <v>0</v>
      </c>
      <c r="N4" s="3" t="n">
        <f aca="false">Financeiro!N4+Complemento!O4</f>
        <v>0</v>
      </c>
      <c r="O4" s="3" t="n">
        <f aca="false">Financeiro!O4+Complemento!P4</f>
        <v>0</v>
      </c>
      <c r="P4" s="3" t="n">
        <f aca="false">Financeiro!P4+Complemento!Q4</f>
        <v>0</v>
      </c>
      <c r="Q4" s="3" t="n">
        <f aca="false">Financeiro!Q4+Complemento!R4</f>
        <v>0</v>
      </c>
      <c r="R4" s="3" t="n">
        <f aca="false">Financeiro!R4+Complemento!S4</f>
        <v>0</v>
      </c>
      <c r="S4" s="3" t="n">
        <f aca="false">SUM(B4:R4)</f>
        <v>34439.6</v>
      </c>
    </row>
    <row r="5" customFormat="false" ht="13.8" hidden="false" customHeight="false" outlineLevel="0" collapsed="false">
      <c r="A5" s="2" t="s">
        <v>22</v>
      </c>
      <c r="B5" s="3" t="n">
        <f aca="false">SUM(B2:B4)</f>
        <v>1059.68</v>
      </c>
      <c r="C5" s="3" t="n">
        <f aca="false">SUM(C2:C4)</f>
        <v>529.84</v>
      </c>
      <c r="D5" s="3" t="n">
        <f aca="false">SUM(D2:D4)</f>
        <v>12716.16</v>
      </c>
      <c r="E5" s="3" t="n">
        <f aca="false">SUM(E2:E4)</f>
        <v>3352.8</v>
      </c>
      <c r="F5" s="3" t="n">
        <f aca="false">SUM(F2:F4)</f>
        <v>12186.32</v>
      </c>
      <c r="G5" s="3" t="n">
        <f aca="false">SUM(G2:G4)</f>
        <v>23469.6</v>
      </c>
      <c r="H5" s="3" t="n">
        <f aca="false">SUM(H2:H4)</f>
        <v>4768.56</v>
      </c>
      <c r="I5" s="3" t="n">
        <f aca="false">SUM(I2:I4)</f>
        <v>3179.04</v>
      </c>
      <c r="J5" s="3" t="n">
        <f aca="false">SUM(J2:J4)</f>
        <v>763.36</v>
      </c>
      <c r="K5" s="3" t="n">
        <f aca="false">SUM(K2:K4)</f>
        <v>5029.2</v>
      </c>
      <c r="L5" s="3" t="n">
        <f aca="false">SUM(L2:L4)</f>
        <v>2514.6</v>
      </c>
      <c r="M5" s="3" t="n">
        <f aca="false">SUM(M2:M4)</f>
        <v>69570.6</v>
      </c>
      <c r="N5" s="3" t="n">
        <f aca="false">SUM(N2:N4)</f>
        <v>19667.76</v>
      </c>
      <c r="O5" s="3" t="n">
        <f aca="false">SUM(O2:O4)</f>
        <v>12573</v>
      </c>
      <c r="P5" s="3" t="n">
        <f aca="false">SUM(P2:P4)</f>
        <v>31013.4</v>
      </c>
      <c r="Q5" s="3" t="n">
        <f aca="false">SUM(Q2:Q4)</f>
        <v>6705.6</v>
      </c>
      <c r="R5" s="3" t="n">
        <f aca="false">SUM(R2:R4)</f>
        <v>838.2</v>
      </c>
      <c r="S5" s="3" t="n">
        <f aca="false">SUM(S2:S4)</f>
        <v>209937.72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2025-05-13T19:41:39Z</dcterms:created>
  <dc:creator>Carlos Eduardo Pereira Carpes</dc:creator>
  <dc:description/>
  <dc:language>pt-BR</dc:language>
  <cp:lastModifiedBy/>
  <dcterms:modified xsi:type="dcterms:W3CDTF">2025-06-11T17:00:37Z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