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Junho\Detalhado\Hospitalar\"/>
    </mc:Choice>
  </mc:AlternateContent>
  <xr:revisionPtr revIDLastSave="0" documentId="13_ncr:1_{5353CFE5-2B66-4AD3-9245-5AC6198ED749}" xr6:coauthVersionLast="47" xr6:coauthVersionMax="47" xr10:uidLastSave="{00000000-0000-0000-0000-000000000000}"/>
  <bookViews>
    <workbookView xWindow="-120" yWindow="-120" windowWidth="29040" windowHeight="15720" tabRatio="795" xr2:uid="{63DF6E93-7F81-4CD4-807D-EC78D5591EE1}"/>
  </bookViews>
  <sheets>
    <sheet name="Resumo" sheetId="1" r:id="rId1"/>
    <sheet name="2306336" sheetId="2" r:id="rId2"/>
    <sheet name="2306344" sheetId="3" r:id="rId3"/>
    <sheet name="2436469" sheetId="4" r:id="rId4"/>
    <sheet name="2491249" sheetId="5" r:id="rId5"/>
    <sheet name="2492342" sheetId="6" r:id="rId6"/>
    <sheet name="2521296" sheetId="7" r:id="rId7"/>
    <sheet name="2521695" sheetId="8" r:id="rId8"/>
    <sheet name="2521792" sheetId="9" r:id="rId9"/>
    <sheet name="2521873" sheetId="10" r:id="rId10"/>
    <sheet name="2522411" sheetId="11" r:id="rId11"/>
    <sheet name="2522691" sheetId="12" r:id="rId12"/>
    <sheet name="2558246" sheetId="13" r:id="rId13"/>
    <sheet name="2558254" sheetId="15" r:id="rId14"/>
    <sheet name="2568713" sheetId="14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1" l="1"/>
  <c r="E50" i="1"/>
  <c r="D44" i="1"/>
  <c r="D45" i="1"/>
  <c r="D46" i="1"/>
  <c r="D47" i="1"/>
  <c r="D48" i="1"/>
  <c r="D49" i="1"/>
  <c r="D37" i="1"/>
  <c r="D38" i="1"/>
  <c r="D39" i="1"/>
  <c r="D40" i="1"/>
  <c r="D41" i="1"/>
  <c r="D42" i="1"/>
  <c r="D43" i="1"/>
  <c r="D36" i="1"/>
  <c r="C50" i="1"/>
  <c r="C21" i="14"/>
  <c r="C41" i="15"/>
  <c r="C25" i="12"/>
  <c r="C54" i="11"/>
  <c r="C16" i="8"/>
  <c r="C40" i="7"/>
  <c r="C17" i="4"/>
  <c r="C49" i="2"/>
  <c r="F13" i="14"/>
  <c r="F10" i="14"/>
  <c r="F11" i="14"/>
  <c r="F12" i="14"/>
  <c r="F9" i="14"/>
  <c r="E13" i="14"/>
  <c r="C13" i="14"/>
  <c r="D13" i="14"/>
  <c r="B13" i="14"/>
  <c r="B10" i="14"/>
  <c r="C10" i="14"/>
  <c r="D10" i="14"/>
  <c r="E10" i="14"/>
  <c r="B11" i="14"/>
  <c r="C11" i="14"/>
  <c r="D11" i="14"/>
  <c r="E11" i="14"/>
  <c r="B12" i="14"/>
  <c r="C12" i="14"/>
  <c r="D12" i="14"/>
  <c r="E12" i="14"/>
  <c r="C9" i="14"/>
  <c r="D9" i="14"/>
  <c r="E9" i="14"/>
  <c r="B9" i="14"/>
  <c r="H17" i="15"/>
  <c r="H12" i="15"/>
  <c r="H13" i="15"/>
  <c r="H14" i="15"/>
  <c r="H15" i="15"/>
  <c r="H16" i="15"/>
  <c r="H11" i="15"/>
  <c r="C17" i="15"/>
  <c r="D17" i="15"/>
  <c r="E17" i="15"/>
  <c r="F17" i="15"/>
  <c r="G17" i="15"/>
  <c r="B17" i="15"/>
  <c r="B12" i="15"/>
  <c r="C12" i="15"/>
  <c r="D12" i="15"/>
  <c r="E12" i="15"/>
  <c r="F12" i="15"/>
  <c r="G12" i="15"/>
  <c r="B13" i="15"/>
  <c r="C13" i="15"/>
  <c r="D13" i="15"/>
  <c r="E13" i="15"/>
  <c r="F13" i="15"/>
  <c r="G13" i="15"/>
  <c r="B14" i="15"/>
  <c r="C14" i="15"/>
  <c r="D14" i="15"/>
  <c r="E14" i="15"/>
  <c r="F14" i="15"/>
  <c r="G14" i="15"/>
  <c r="B15" i="15"/>
  <c r="C15" i="15"/>
  <c r="D15" i="15"/>
  <c r="E15" i="15"/>
  <c r="F15" i="15"/>
  <c r="G15" i="15"/>
  <c r="B16" i="15"/>
  <c r="C16" i="15"/>
  <c r="D16" i="15"/>
  <c r="E16" i="15"/>
  <c r="F16" i="15"/>
  <c r="G16" i="15"/>
  <c r="C11" i="15"/>
  <c r="D11" i="15"/>
  <c r="E11" i="15"/>
  <c r="F11" i="15"/>
  <c r="G11" i="15"/>
  <c r="B11" i="15"/>
  <c r="F13" i="13"/>
  <c r="F10" i="13"/>
  <c r="F11" i="13"/>
  <c r="F12" i="13"/>
  <c r="F9" i="13"/>
  <c r="C13" i="13"/>
  <c r="D13" i="13"/>
  <c r="E13" i="13"/>
  <c r="B13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C9" i="13"/>
  <c r="D9" i="13"/>
  <c r="E9" i="13"/>
  <c r="B9" i="13"/>
  <c r="F13" i="12"/>
  <c r="F10" i="12"/>
  <c r="F11" i="12"/>
  <c r="F12" i="12"/>
  <c r="F9" i="12"/>
  <c r="C13" i="12"/>
  <c r="D13" i="12"/>
  <c r="E13" i="12"/>
  <c r="B13" i="12"/>
  <c r="B10" i="12"/>
  <c r="C10" i="12"/>
  <c r="D10" i="12"/>
  <c r="E10" i="12"/>
  <c r="B11" i="12"/>
  <c r="C11" i="12"/>
  <c r="D11" i="12"/>
  <c r="E11" i="12"/>
  <c r="B12" i="12"/>
  <c r="C12" i="12"/>
  <c r="D12" i="12"/>
  <c r="E12" i="12"/>
  <c r="C9" i="12"/>
  <c r="D9" i="12"/>
  <c r="E9" i="12"/>
  <c r="B9" i="12"/>
  <c r="I19" i="11"/>
  <c r="I13" i="11"/>
  <c r="I14" i="11"/>
  <c r="I15" i="11"/>
  <c r="I16" i="11"/>
  <c r="I17" i="11"/>
  <c r="I18" i="11"/>
  <c r="I12" i="11"/>
  <c r="C19" i="11"/>
  <c r="D19" i="11"/>
  <c r="E19" i="11"/>
  <c r="F19" i="11"/>
  <c r="G19" i="11"/>
  <c r="H19" i="11"/>
  <c r="B19" i="11"/>
  <c r="B13" i="11"/>
  <c r="C13" i="11"/>
  <c r="D13" i="11"/>
  <c r="E13" i="11"/>
  <c r="F13" i="11"/>
  <c r="G13" i="11"/>
  <c r="H13" i="11"/>
  <c r="B14" i="11"/>
  <c r="C14" i="11"/>
  <c r="D14" i="11"/>
  <c r="E14" i="11"/>
  <c r="F14" i="11"/>
  <c r="G14" i="11"/>
  <c r="H14" i="11"/>
  <c r="B15" i="11"/>
  <c r="C15" i="11"/>
  <c r="D15" i="11"/>
  <c r="E15" i="11"/>
  <c r="F15" i="11"/>
  <c r="G15" i="11"/>
  <c r="H15" i="11"/>
  <c r="B16" i="11"/>
  <c r="C16" i="11"/>
  <c r="D16" i="11"/>
  <c r="E16" i="11"/>
  <c r="F16" i="11"/>
  <c r="G16" i="11"/>
  <c r="H16" i="11"/>
  <c r="B17" i="11"/>
  <c r="C17" i="11"/>
  <c r="D17" i="11"/>
  <c r="E17" i="11"/>
  <c r="F17" i="11"/>
  <c r="G17" i="11"/>
  <c r="H17" i="11"/>
  <c r="B18" i="11"/>
  <c r="C18" i="11"/>
  <c r="D18" i="11"/>
  <c r="E18" i="11"/>
  <c r="F18" i="11"/>
  <c r="G18" i="11"/>
  <c r="H18" i="11"/>
  <c r="C12" i="11"/>
  <c r="D12" i="11"/>
  <c r="E12" i="11"/>
  <c r="F12" i="11"/>
  <c r="G12" i="11"/>
  <c r="H12" i="11"/>
  <c r="B12" i="11"/>
  <c r="B7" i="10"/>
  <c r="B6" i="10"/>
  <c r="B7" i="9"/>
  <c r="B6" i="9"/>
  <c r="D8" i="8"/>
  <c r="D7" i="8"/>
  <c r="D9" i="8" s="1"/>
  <c r="C9" i="8"/>
  <c r="B9" i="8"/>
  <c r="B8" i="8"/>
  <c r="C8" i="8"/>
  <c r="C7" i="8"/>
  <c r="B7" i="8"/>
  <c r="J21" i="7"/>
  <c r="J14" i="7"/>
  <c r="J15" i="7"/>
  <c r="J16" i="7"/>
  <c r="J17" i="7"/>
  <c r="J18" i="7"/>
  <c r="J19" i="7"/>
  <c r="J20" i="7"/>
  <c r="J13" i="7"/>
  <c r="C21" i="7"/>
  <c r="D21" i="7"/>
  <c r="E21" i="7"/>
  <c r="F21" i="7"/>
  <c r="G21" i="7"/>
  <c r="H21" i="7"/>
  <c r="I21" i="7"/>
  <c r="B21" i="7"/>
  <c r="B14" i="7"/>
  <c r="C14" i="7"/>
  <c r="D14" i="7"/>
  <c r="E14" i="7"/>
  <c r="F14" i="7"/>
  <c r="G14" i="7"/>
  <c r="H14" i="7"/>
  <c r="I14" i="7"/>
  <c r="B15" i="7"/>
  <c r="C15" i="7"/>
  <c r="D15" i="7"/>
  <c r="E15" i="7"/>
  <c r="F15" i="7"/>
  <c r="G15" i="7"/>
  <c r="H15" i="7"/>
  <c r="I15" i="7"/>
  <c r="B16" i="7"/>
  <c r="C16" i="7"/>
  <c r="D16" i="7"/>
  <c r="E16" i="7"/>
  <c r="F16" i="7"/>
  <c r="G16" i="7"/>
  <c r="H16" i="7"/>
  <c r="I16" i="7"/>
  <c r="B17" i="7"/>
  <c r="C17" i="7"/>
  <c r="D17" i="7"/>
  <c r="E17" i="7"/>
  <c r="F17" i="7"/>
  <c r="G17" i="7"/>
  <c r="H17" i="7"/>
  <c r="I17" i="7"/>
  <c r="B18" i="7"/>
  <c r="C18" i="7"/>
  <c r="D18" i="7"/>
  <c r="E18" i="7"/>
  <c r="F18" i="7"/>
  <c r="G18" i="7"/>
  <c r="H18" i="7"/>
  <c r="I18" i="7"/>
  <c r="B19" i="7"/>
  <c r="C19" i="7"/>
  <c r="D19" i="7"/>
  <c r="E19" i="7"/>
  <c r="F19" i="7"/>
  <c r="G19" i="7"/>
  <c r="H19" i="7"/>
  <c r="I19" i="7"/>
  <c r="B20" i="7"/>
  <c r="C20" i="7"/>
  <c r="D20" i="7"/>
  <c r="E20" i="7"/>
  <c r="F20" i="7"/>
  <c r="G20" i="7"/>
  <c r="H20" i="7"/>
  <c r="I20" i="7"/>
  <c r="C13" i="7"/>
  <c r="D13" i="7"/>
  <c r="E13" i="7"/>
  <c r="F13" i="7"/>
  <c r="G13" i="7"/>
  <c r="H13" i="7"/>
  <c r="I13" i="7"/>
  <c r="B13" i="7"/>
  <c r="B7" i="6"/>
  <c r="B6" i="6"/>
  <c r="D8" i="5"/>
  <c r="D9" i="5" s="1"/>
  <c r="D7" i="5"/>
  <c r="C9" i="5"/>
  <c r="B9" i="5"/>
  <c r="B8" i="5"/>
  <c r="C8" i="5"/>
  <c r="C7" i="5"/>
  <c r="B7" i="5"/>
  <c r="K25" i="2"/>
  <c r="L25" i="2"/>
  <c r="D9" i="4"/>
  <c r="D8" i="4"/>
  <c r="D7" i="4"/>
  <c r="C9" i="4"/>
  <c r="B9" i="4"/>
  <c r="C8" i="4"/>
  <c r="B8" i="4"/>
  <c r="C7" i="4"/>
  <c r="B7" i="4"/>
  <c r="B6" i="3"/>
  <c r="B7" i="3" s="1"/>
  <c r="B25" i="2"/>
  <c r="C25" i="2"/>
  <c r="D25" i="2"/>
  <c r="E25" i="2"/>
  <c r="F25" i="2"/>
  <c r="G25" i="2"/>
  <c r="H25" i="2"/>
  <c r="I25" i="2"/>
  <c r="J25" i="2"/>
  <c r="L16" i="2"/>
  <c r="L17" i="2"/>
  <c r="L18" i="2"/>
  <c r="L19" i="2"/>
  <c r="L20" i="2"/>
  <c r="L21" i="2"/>
  <c r="L22" i="2"/>
  <c r="L23" i="2"/>
  <c r="L24" i="2"/>
  <c r="L15" i="2"/>
  <c r="B16" i="2"/>
  <c r="C16" i="2"/>
  <c r="D16" i="2"/>
  <c r="E16" i="2"/>
  <c r="F16" i="2"/>
  <c r="G16" i="2"/>
  <c r="H16" i="2"/>
  <c r="I16" i="2"/>
  <c r="J16" i="2"/>
  <c r="K16" i="2"/>
  <c r="B17" i="2"/>
  <c r="C17" i="2"/>
  <c r="D17" i="2"/>
  <c r="E17" i="2"/>
  <c r="F17" i="2"/>
  <c r="G17" i="2"/>
  <c r="H17" i="2"/>
  <c r="I17" i="2"/>
  <c r="J17" i="2"/>
  <c r="K17" i="2"/>
  <c r="B18" i="2"/>
  <c r="C18" i="2"/>
  <c r="D18" i="2"/>
  <c r="E18" i="2"/>
  <c r="F18" i="2"/>
  <c r="G18" i="2"/>
  <c r="H18" i="2"/>
  <c r="I18" i="2"/>
  <c r="J18" i="2"/>
  <c r="K18" i="2"/>
  <c r="B19" i="2"/>
  <c r="C19" i="2"/>
  <c r="D19" i="2"/>
  <c r="E19" i="2"/>
  <c r="F19" i="2"/>
  <c r="G19" i="2"/>
  <c r="H19" i="2"/>
  <c r="I19" i="2"/>
  <c r="J19" i="2"/>
  <c r="K19" i="2"/>
  <c r="B20" i="2"/>
  <c r="C20" i="2"/>
  <c r="D20" i="2"/>
  <c r="E20" i="2"/>
  <c r="F20" i="2"/>
  <c r="G20" i="2"/>
  <c r="H20" i="2"/>
  <c r="I20" i="2"/>
  <c r="J20" i="2"/>
  <c r="K20" i="2"/>
  <c r="B21" i="2"/>
  <c r="C21" i="2"/>
  <c r="D21" i="2"/>
  <c r="E21" i="2"/>
  <c r="F21" i="2"/>
  <c r="G21" i="2"/>
  <c r="H21" i="2"/>
  <c r="I21" i="2"/>
  <c r="J21" i="2"/>
  <c r="K21" i="2"/>
  <c r="B22" i="2"/>
  <c r="C22" i="2"/>
  <c r="D22" i="2"/>
  <c r="E22" i="2"/>
  <c r="F22" i="2"/>
  <c r="G22" i="2"/>
  <c r="H22" i="2"/>
  <c r="I22" i="2"/>
  <c r="J22" i="2"/>
  <c r="K22" i="2"/>
  <c r="B23" i="2"/>
  <c r="C23" i="2"/>
  <c r="D23" i="2"/>
  <c r="E23" i="2"/>
  <c r="F23" i="2"/>
  <c r="G23" i="2"/>
  <c r="H23" i="2"/>
  <c r="I23" i="2"/>
  <c r="J23" i="2"/>
  <c r="K23" i="2"/>
  <c r="B24" i="2"/>
  <c r="C24" i="2"/>
  <c r="D24" i="2"/>
  <c r="E24" i="2"/>
  <c r="F24" i="2"/>
  <c r="G24" i="2"/>
  <c r="H24" i="2"/>
  <c r="I24" i="2"/>
  <c r="J24" i="2"/>
  <c r="K24" i="2"/>
  <c r="C15" i="2"/>
  <c r="D15" i="2"/>
  <c r="E15" i="2"/>
  <c r="F15" i="2"/>
  <c r="G15" i="2"/>
  <c r="H15" i="2"/>
  <c r="I15" i="2"/>
  <c r="J15" i="2"/>
  <c r="K15" i="2"/>
  <c r="B15" i="2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19" i="1"/>
  <c r="Q32" i="1"/>
  <c r="Q31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B19" i="1"/>
</calcChain>
</file>

<file path=xl/sharedStrings.xml><?xml version="1.0" encoding="utf-8"?>
<sst xmlns="http://schemas.openxmlformats.org/spreadsheetml/2006/main" count="427" uniqueCount="87">
  <si>
    <t>Hospital SC (CNES)</t>
  </si>
  <si>
    <t>040801005 4146,48</t>
  </si>
  <si>
    <t>040804007 395,39</t>
  </si>
  <si>
    <t>040804009 4901,65</t>
  </si>
  <si>
    <t>040805005 12830,04</t>
  </si>
  <si>
    <t>040805006 3821,18</t>
  </si>
  <si>
    <t>040901006 4000</t>
  </si>
  <si>
    <t>040901017 2000</t>
  </si>
  <si>
    <t>040901022 6000</t>
  </si>
  <si>
    <t>040901023 6000</t>
  </si>
  <si>
    <t>040901029 4000</t>
  </si>
  <si>
    <t>040901032 4000</t>
  </si>
  <si>
    <t>040901038 4000</t>
  </si>
  <si>
    <t>040901056 6000</t>
  </si>
  <si>
    <t>040901059 4000</t>
  </si>
  <si>
    <t>040902017 3000</t>
  </si>
  <si>
    <t>040903004 4000</t>
  </si>
  <si>
    <t>Total</t>
  </si>
  <si>
    <t>2306336 HOSPITAL SAO JOSE</t>
  </si>
  <si>
    <t>2306344 HOSPITAL JARAGUA</t>
  </si>
  <si>
    <t>2436469 HOSPITAL MUNICIPAL SAO JOSE</t>
  </si>
  <si>
    <t>2491249 HOSPITAL SANTA CRUZ DE CANOINHAS</t>
  </si>
  <si>
    <t>2492342 HOSPITAL SANTO ANTONIO GUARAMIRIM</t>
  </si>
  <si>
    <t>2521296 HOSPITAL BETHESDA</t>
  </si>
  <si>
    <t>2521695 HOSPITAL RIO NEGRINHO</t>
  </si>
  <si>
    <t>2521792 HOSPITAL E MATERNIDADE SAGRADA FAMILIA</t>
  </si>
  <si>
    <t>2521873 HOSPITAL BEATRIZ RAMOS</t>
  </si>
  <si>
    <t>2522411 HOSPITAL AZAMBUJA</t>
  </si>
  <si>
    <t>2522691 HOSPITAL E MATERNIDADE MARIETA KONDER BORNHAUSEN</t>
  </si>
  <si>
    <t>2558246 HOSPITAL SANTA ISABEL</t>
  </si>
  <si>
    <t>2558254 HOSPITAL SANTO ANTONIO</t>
  </si>
  <si>
    <t>2568713 HOSPITAL REGIONAL ALTO VALE</t>
  </si>
  <si>
    <t>Procedimentos realizados</t>
  </si>
  <si>
    <t>0408040076 ARTROPLASTIA DE REVISAO OU RECONSTRUCAO DO QUADRIL</t>
  </si>
  <si>
    <t>0408040092 ARTROPLASTIA TOTAL PRIMARIA DO QUADRIL NAO CIMENTADA / HIBRIDA</t>
  </si>
  <si>
    <t>0408050055 ARTROPLASTIA TOTAL DE JOELHO - REVISAO / RECONSTRUCAO</t>
  </si>
  <si>
    <t>0408050063 ARTROPLASTIA TOTAL PRIMARIA DO JOELHO</t>
  </si>
  <si>
    <t>0409010065 CISTOLITOTOMIA E/OU RETIRADA DE CORPO ESTRANHO DA BEXIGA</t>
  </si>
  <si>
    <t>0409010294 NEFROSTOMIA PERCUTANEA</t>
  </si>
  <si>
    <t>0409010383 RESSECCAO ENDOSCOPICA DE LESAO VESICAL</t>
  </si>
  <si>
    <t>0409010596 URETEROLITOTRIPSIA TRANSURETEROSCOPICA</t>
  </si>
  <si>
    <t>0409020176 URETROTOMIA INTERNA</t>
  </si>
  <si>
    <t>0409030040 RESSECCAO ENDOSCOPICA DE PROSTATA</t>
  </si>
  <si>
    <t>0409010170 INSTALACAO ENDOSCOPICA DE CATETER DUPLO J</t>
  </si>
  <si>
    <t>0408010053 ARTROPLASTIA ESCAPULO-UMERAL TOTAL</t>
  </si>
  <si>
    <t>0409010561 URETEROLITOTOMIA</t>
  </si>
  <si>
    <t>0409010227 NEFROLITOTOMIA</t>
  </si>
  <si>
    <t>0409010235 NEFROLITOTOMIA PERCUTANEA</t>
  </si>
  <si>
    <t>0409010324 PIELOPLASTIA</t>
  </si>
  <si>
    <t>0702030074 CENTRALIZADOR PARA COMPONENTE FEMORAL CIMENTADO MODULAR</t>
  </si>
  <si>
    <t>0702030090 COMPONENTE ACETABULAR DE POLIETILENO CIMENTADO PRIMARIO / REVISAO</t>
  </si>
  <si>
    <t>0702030104 COMPONENTE ACETABULAR METALICO DE FIXACAO BIOLOGICA PRIMARIA / REVISAO</t>
  </si>
  <si>
    <t>0702030139 COMPONENTE CEFALICO PARA ARTROPLASTIA TOTAL DO QUADRIL (INCLUI PROTESE)</t>
  </si>
  <si>
    <t>0702030147 COMPONENTE DE AUMENTO TIBIAL P/ REVISAO DE PROTESE TOTAL DE JOELHO</t>
  </si>
  <si>
    <t>0702030155 COMPONENTE DE AUMENTO FEMURAL P/ REVISAO DE PROTESE TOTAL DE JOELHO</t>
  </si>
  <si>
    <t>0702030163 COMPONENTE FEMORAL CIMENTADO MODULAR PRIMARIO</t>
  </si>
  <si>
    <t>0702030180 COMPONENTE FEMORAL DE REVISAO CIMENTADO / FIXACAO BIOLOGICA</t>
  </si>
  <si>
    <t>0702030210 COMPONENTE FEMORAL NAO CIMENTADO MODULAR PRIMARIO</t>
  </si>
  <si>
    <t>0702030228 COMPONENTE FEMORAL PRIMARIO CIMENTADO / FIXACAO BIOLOGICA</t>
  </si>
  <si>
    <t>0702030244 COMPONENTE PATELAR CIMENTADO / FIXACAO BIOLOGICA</t>
  </si>
  <si>
    <t>0702030252 COMPONENTE TIBIAL DE REVISAO DE POLIETILENO</t>
  </si>
  <si>
    <t>0702030260 COMPONENTE TIBIAL DE REVISAO METALICO CIMENTADO / FIXACAO BIOLOGICA EM CUNHA</t>
  </si>
  <si>
    <t>0702030279 COMPONENTE TIBIAL PRIMARIO DE POLIETILENO</t>
  </si>
  <si>
    <t>0702030287 COMPONENTE TIBIAL PRIMARIO METALICO CIMENTADO / FIXACAO BIOLOGICA</t>
  </si>
  <si>
    <t>0702030503 HASTE FEMORAL P/ REVISAO DE PROTESE TOTAL DO JOELHO</t>
  </si>
  <si>
    <t>0702030589 HASTE TIBIAL P/ REVISAO DE PROTESE TOTAL DO JOELHO</t>
  </si>
  <si>
    <t>0702030597 COMPONENTE ACETABULAR DE POLIETILENO P/ COMPONENTE METALICO PRIMARIO / DE REVISAO DE FIXACAO BIOLOGI</t>
  </si>
  <si>
    <t>0702030767 PARAFUSO P/ COMPONENTE ACETABULAR</t>
  </si>
  <si>
    <t>0702031259 RESTRITOR DE CIMENTO FEMORAL/UMERAL</t>
  </si>
  <si>
    <t>0702031380 CIMENTO S/ ANTIBIOTICO</t>
  </si>
  <si>
    <t>0702060011 CATETER DUPLO J</t>
  </si>
  <si>
    <t>0702030082 CIMENTO C/ ANTIBIOTICO</t>
  </si>
  <si>
    <t>0702030112 COMPONENTE CEFALICO</t>
  </si>
  <si>
    <t>0702030198 COMPONENTE FEMORAL MODULAR DE REVISAO CIMENTADA P/ ENXERTO IMPACTADO</t>
  </si>
  <si>
    <t>0702030201 COMPONENTE FEMORAL MODULAR DE REVISAO NAO CIMENTADA P/ REVESTIMENTO TOTAL</t>
  </si>
  <si>
    <t>0702030236 COMPONENTE GLENOIDAL</t>
  </si>
  <si>
    <t>0702030295 COMPONENTE UMERAL CIMENTADO / FIXACAO BIOLOGICA</t>
  </si>
  <si>
    <t>0702030317 DISPOSITIVO ANTI-PROTRUSAO C/ ORIFICIOS P/ PARAFUSOS</t>
  </si>
  <si>
    <t>0702030694 PARAFUSO CORTICAL 3,5 MM</t>
  </si>
  <si>
    <t>0702031151 PROTESE NAO CONVENCIONAL ARTICULADA DISTAL DE MEMBRO INFERIOR</t>
  </si>
  <si>
    <t>0702031178 PROTESE NAO CONVENCIONAL ARTICULADA PROXIMAL DE MEMBRO INFERIOR</t>
  </si>
  <si>
    <t>0702031283 TELA DE RECONSTRUCAO ACETABULAR</t>
  </si>
  <si>
    <t>0702031291 TELA DE RECONSTRUCAO FEMORAL</t>
  </si>
  <si>
    <t>Complemento</t>
  </si>
  <si>
    <t>OPME util.</t>
  </si>
  <si>
    <t>Diferença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</si>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</sst>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3A15B-7498-44AE-99FE-113EE38B5151}">
  <dimension ref="A1:R50"/>
  <sheetViews>
    <sheetView tabSelected="1" topLeftCell="A22" workbookViewId="0">
      <selection activeCell="E50" sqref="E50"/>
    </sheetView>
  </sheetViews>
  <sheetFormatPr defaultRowHeight="15" x14ac:dyDescent="0.25"/>
  <cols>
    <col min="2" max="3" width="15.85546875" bestFit="1" customWidth="1"/>
    <col min="4" max="6" width="14.28515625" bestFit="1" customWidth="1"/>
    <col min="7" max="7" width="13.28515625" bestFit="1" customWidth="1"/>
    <col min="8" max="9" width="12.140625" bestFit="1" customWidth="1"/>
    <col min="10" max="10" width="13.28515625" bestFit="1" customWidth="1"/>
    <col min="11" max="12" width="12.140625" bestFit="1" customWidth="1"/>
    <col min="13" max="13" width="13.28515625" bestFit="1" customWidth="1"/>
    <col min="14" max="14" width="12.140625" bestFit="1" customWidth="1"/>
    <col min="15" max="17" width="13.28515625" bestFit="1" customWidth="1"/>
    <col min="18" max="18" width="15.85546875" bestFit="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 x14ac:dyDescent="0.25">
      <c r="A2" t="s">
        <v>18</v>
      </c>
      <c r="B2">
        <v>0</v>
      </c>
      <c r="C2">
        <v>1</v>
      </c>
      <c r="D2">
        <v>2</v>
      </c>
      <c r="E2">
        <v>2</v>
      </c>
      <c r="F2">
        <v>6</v>
      </c>
      <c r="G2">
        <v>1</v>
      </c>
      <c r="H2">
        <v>0</v>
      </c>
      <c r="I2">
        <v>0</v>
      </c>
      <c r="J2">
        <v>0</v>
      </c>
      <c r="K2">
        <v>1</v>
      </c>
      <c r="L2">
        <v>0</v>
      </c>
      <c r="M2">
        <v>1</v>
      </c>
      <c r="N2">
        <v>0</v>
      </c>
      <c r="O2">
        <v>1</v>
      </c>
      <c r="P2">
        <v>1</v>
      </c>
      <c r="Q2">
        <v>2</v>
      </c>
      <c r="R2">
        <v>18</v>
      </c>
    </row>
    <row r="3" spans="1:18" x14ac:dyDescent="0.25">
      <c r="A3" t="s">
        <v>19</v>
      </c>
      <c r="B3">
        <v>0</v>
      </c>
      <c r="C3">
        <v>0</v>
      </c>
      <c r="D3">
        <v>0</v>
      </c>
      <c r="E3">
        <v>0</v>
      </c>
      <c r="F3">
        <v>1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</row>
    <row r="4" spans="1:18" x14ac:dyDescent="0.25">
      <c r="A4" t="s">
        <v>20</v>
      </c>
      <c r="B4">
        <v>0</v>
      </c>
      <c r="C4">
        <v>0</v>
      </c>
      <c r="D4">
        <v>2</v>
      </c>
      <c r="E4">
        <v>0</v>
      </c>
      <c r="F4">
        <v>0</v>
      </c>
      <c r="G4">
        <v>1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3</v>
      </c>
    </row>
    <row r="5" spans="1:18" x14ac:dyDescent="0.25">
      <c r="A5" t="s">
        <v>21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1</v>
      </c>
      <c r="Q5">
        <v>1</v>
      </c>
      <c r="R5">
        <v>2</v>
      </c>
    </row>
    <row r="6" spans="1:18" x14ac:dyDescent="0.25">
      <c r="A6" t="s">
        <v>22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1</v>
      </c>
      <c r="R6">
        <v>1</v>
      </c>
    </row>
    <row r="7" spans="1:18" x14ac:dyDescent="0.25">
      <c r="A7" t="s">
        <v>23</v>
      </c>
      <c r="B7">
        <v>0</v>
      </c>
      <c r="C7">
        <v>0</v>
      </c>
      <c r="D7">
        <v>22</v>
      </c>
      <c r="E7">
        <v>2</v>
      </c>
      <c r="F7">
        <v>44</v>
      </c>
      <c r="G7">
        <v>1</v>
      </c>
      <c r="H7">
        <v>0</v>
      </c>
      <c r="I7">
        <v>0</v>
      </c>
      <c r="J7">
        <v>0</v>
      </c>
      <c r="K7">
        <v>0</v>
      </c>
      <c r="L7">
        <v>0</v>
      </c>
      <c r="M7">
        <v>1</v>
      </c>
      <c r="N7">
        <v>0</v>
      </c>
      <c r="O7">
        <v>3</v>
      </c>
      <c r="P7">
        <v>3</v>
      </c>
      <c r="Q7">
        <v>4</v>
      </c>
      <c r="R7">
        <v>80</v>
      </c>
    </row>
    <row r="8" spans="1:18" x14ac:dyDescent="0.25">
      <c r="A8" t="s">
        <v>24</v>
      </c>
      <c r="B8">
        <v>0</v>
      </c>
      <c r="C8">
        <v>0</v>
      </c>
      <c r="D8">
        <v>0</v>
      </c>
      <c r="E8">
        <v>0</v>
      </c>
      <c r="F8">
        <v>5</v>
      </c>
      <c r="G8">
        <v>0</v>
      </c>
      <c r="H8">
        <v>2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7</v>
      </c>
    </row>
    <row r="9" spans="1:18" x14ac:dyDescent="0.25">
      <c r="A9" t="s">
        <v>25</v>
      </c>
      <c r="B9">
        <v>0</v>
      </c>
      <c r="C9">
        <v>0</v>
      </c>
      <c r="D9">
        <v>0</v>
      </c>
      <c r="E9">
        <v>0</v>
      </c>
      <c r="F9">
        <v>0</v>
      </c>
      <c r="G9">
        <v>1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1</v>
      </c>
    </row>
    <row r="10" spans="1:18" x14ac:dyDescent="0.25">
      <c r="A10" t="s">
        <v>26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1</v>
      </c>
      <c r="R10">
        <v>1</v>
      </c>
    </row>
    <row r="11" spans="1:18" x14ac:dyDescent="0.25">
      <c r="A11" t="s">
        <v>27</v>
      </c>
      <c r="B11">
        <v>1</v>
      </c>
      <c r="C11">
        <v>1</v>
      </c>
      <c r="D11">
        <v>18</v>
      </c>
      <c r="E11">
        <v>7</v>
      </c>
      <c r="F11">
        <v>12</v>
      </c>
      <c r="G11">
        <v>2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1</v>
      </c>
      <c r="O11">
        <v>0</v>
      </c>
      <c r="P11">
        <v>0</v>
      </c>
      <c r="Q11">
        <v>0</v>
      </c>
      <c r="R11">
        <v>42</v>
      </c>
    </row>
    <row r="12" spans="1:18" x14ac:dyDescent="0.25">
      <c r="A12" t="s">
        <v>28</v>
      </c>
      <c r="B12">
        <v>0</v>
      </c>
      <c r="C12">
        <v>0</v>
      </c>
      <c r="D12">
        <v>2</v>
      </c>
      <c r="E12">
        <v>0</v>
      </c>
      <c r="F12">
        <v>5</v>
      </c>
      <c r="G12">
        <v>1</v>
      </c>
      <c r="H12">
        <v>1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9</v>
      </c>
    </row>
    <row r="13" spans="1:18" x14ac:dyDescent="0.25">
      <c r="A13" t="s">
        <v>29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1</v>
      </c>
      <c r="J13">
        <v>5</v>
      </c>
      <c r="K13">
        <v>0</v>
      </c>
      <c r="L13">
        <v>0</v>
      </c>
      <c r="M13">
        <v>0</v>
      </c>
      <c r="N13">
        <v>0</v>
      </c>
      <c r="O13">
        <v>4</v>
      </c>
      <c r="P13">
        <v>1</v>
      </c>
      <c r="Q13">
        <v>0</v>
      </c>
      <c r="R13">
        <v>11</v>
      </c>
    </row>
    <row r="14" spans="1:18" x14ac:dyDescent="0.25">
      <c r="A14" t="s">
        <v>30</v>
      </c>
      <c r="B14">
        <v>0</v>
      </c>
      <c r="C14">
        <v>0</v>
      </c>
      <c r="D14">
        <v>18</v>
      </c>
      <c r="E14">
        <v>1</v>
      </c>
      <c r="F14">
        <v>23</v>
      </c>
      <c r="G14">
        <v>0</v>
      </c>
      <c r="H14">
        <v>0</v>
      </c>
      <c r="I14">
        <v>0</v>
      </c>
      <c r="J14">
        <v>0</v>
      </c>
      <c r="K14">
        <v>0</v>
      </c>
      <c r="L14">
        <v>1</v>
      </c>
      <c r="M14">
        <v>0</v>
      </c>
      <c r="N14">
        <v>0</v>
      </c>
      <c r="O14">
        <v>0</v>
      </c>
      <c r="P14">
        <v>2</v>
      </c>
      <c r="Q14">
        <v>3</v>
      </c>
      <c r="R14">
        <v>48</v>
      </c>
    </row>
    <row r="15" spans="1:18" x14ac:dyDescent="0.25">
      <c r="A15" t="s">
        <v>31</v>
      </c>
      <c r="B15">
        <v>0</v>
      </c>
      <c r="C15">
        <v>0</v>
      </c>
      <c r="D15">
        <v>2</v>
      </c>
      <c r="E15">
        <v>0</v>
      </c>
      <c r="F15">
        <v>0</v>
      </c>
      <c r="G15">
        <v>1</v>
      </c>
      <c r="H15">
        <v>0</v>
      </c>
      <c r="I15">
        <v>0</v>
      </c>
      <c r="J15">
        <v>0</v>
      </c>
      <c r="K15">
        <v>0</v>
      </c>
      <c r="L15">
        <v>0</v>
      </c>
      <c r="M15">
        <v>1</v>
      </c>
      <c r="N15">
        <v>0</v>
      </c>
      <c r="O15">
        <v>1</v>
      </c>
      <c r="P15">
        <v>0</v>
      </c>
      <c r="Q15">
        <v>0</v>
      </c>
      <c r="R15">
        <v>5</v>
      </c>
    </row>
    <row r="16" spans="1:18" x14ac:dyDescent="0.25">
      <c r="A16" t="s">
        <v>17</v>
      </c>
      <c r="B16">
        <v>1</v>
      </c>
      <c r="C16">
        <v>2</v>
      </c>
      <c r="D16">
        <v>66</v>
      </c>
      <c r="E16">
        <v>12</v>
      </c>
      <c r="F16">
        <v>96</v>
      </c>
      <c r="G16">
        <v>8</v>
      </c>
      <c r="H16">
        <v>3</v>
      </c>
      <c r="I16">
        <v>1</v>
      </c>
      <c r="J16">
        <v>5</v>
      </c>
      <c r="K16">
        <v>1</v>
      </c>
      <c r="L16">
        <v>1</v>
      </c>
      <c r="M16">
        <v>3</v>
      </c>
      <c r="N16">
        <v>1</v>
      </c>
      <c r="O16">
        <v>9</v>
      </c>
      <c r="P16">
        <v>8</v>
      </c>
      <c r="Q16">
        <v>12</v>
      </c>
      <c r="R16">
        <v>229</v>
      </c>
    </row>
    <row r="18" spans="1:18" x14ac:dyDescent="0.25">
      <c r="A18" t="s">
        <v>0</v>
      </c>
      <c r="B18">
        <v>4146.4799999999996</v>
      </c>
      <c r="C18">
        <v>395.39</v>
      </c>
      <c r="D18">
        <v>4901.6499999999996</v>
      </c>
      <c r="E18">
        <v>12830.04</v>
      </c>
      <c r="F18">
        <v>3821.18</v>
      </c>
      <c r="G18">
        <v>4000</v>
      </c>
      <c r="H18">
        <v>2000</v>
      </c>
      <c r="I18">
        <v>6000</v>
      </c>
      <c r="J18">
        <v>6000</v>
      </c>
      <c r="K18">
        <v>4000</v>
      </c>
      <c r="L18">
        <v>4000</v>
      </c>
      <c r="M18">
        <v>4000</v>
      </c>
      <c r="N18">
        <v>6000</v>
      </c>
      <c r="O18">
        <v>4000</v>
      </c>
      <c r="P18">
        <v>3000</v>
      </c>
      <c r="Q18">
        <v>4000</v>
      </c>
      <c r="R18" t="s">
        <v>17</v>
      </c>
    </row>
    <row r="19" spans="1:18" x14ac:dyDescent="0.25">
      <c r="A19" t="s">
        <v>18</v>
      </c>
      <c r="B19" s="1">
        <f>B$18*B2</f>
        <v>0</v>
      </c>
      <c r="C19" s="1">
        <f t="shared" ref="C19:Q19" si="0">C$18*C2</f>
        <v>395.39</v>
      </c>
      <c r="D19" s="1">
        <f t="shared" si="0"/>
        <v>9803.2999999999993</v>
      </c>
      <c r="E19" s="1">
        <f t="shared" si="0"/>
        <v>25660.080000000002</v>
      </c>
      <c r="F19" s="1">
        <f t="shared" si="0"/>
        <v>22927.079999999998</v>
      </c>
      <c r="G19" s="1">
        <f t="shared" si="0"/>
        <v>4000</v>
      </c>
      <c r="H19" s="1">
        <f t="shared" si="0"/>
        <v>0</v>
      </c>
      <c r="I19" s="1">
        <f t="shared" si="0"/>
        <v>0</v>
      </c>
      <c r="J19" s="1">
        <f t="shared" si="0"/>
        <v>0</v>
      </c>
      <c r="K19" s="1">
        <f t="shared" si="0"/>
        <v>4000</v>
      </c>
      <c r="L19" s="1">
        <f t="shared" si="0"/>
        <v>0</v>
      </c>
      <c r="M19" s="1">
        <f t="shared" si="0"/>
        <v>4000</v>
      </c>
      <c r="N19" s="1">
        <f t="shared" si="0"/>
        <v>0</v>
      </c>
      <c r="O19" s="1">
        <f t="shared" si="0"/>
        <v>4000</v>
      </c>
      <c r="P19" s="1">
        <f t="shared" si="0"/>
        <v>3000</v>
      </c>
      <c r="Q19" s="1">
        <f t="shared" si="0"/>
        <v>8000</v>
      </c>
      <c r="R19" s="1">
        <f>SUM(B19:Q19)</f>
        <v>85785.85</v>
      </c>
    </row>
    <row r="20" spans="1:18" x14ac:dyDescent="0.25">
      <c r="A20" t="s">
        <v>19</v>
      </c>
      <c r="B20" s="1">
        <f t="shared" ref="B20:Q20" si="1">B$18*B3</f>
        <v>0</v>
      </c>
      <c r="C20" s="1">
        <f t="shared" si="1"/>
        <v>0</v>
      </c>
      <c r="D20" s="1">
        <f t="shared" si="1"/>
        <v>0</v>
      </c>
      <c r="E20" s="1">
        <f t="shared" si="1"/>
        <v>0</v>
      </c>
      <c r="F20" s="1">
        <f t="shared" si="1"/>
        <v>3821.18</v>
      </c>
      <c r="G20" s="1">
        <f t="shared" si="1"/>
        <v>0</v>
      </c>
      <c r="H20" s="1">
        <f t="shared" si="1"/>
        <v>0</v>
      </c>
      <c r="I20" s="1">
        <f t="shared" si="1"/>
        <v>0</v>
      </c>
      <c r="J20" s="1">
        <f t="shared" si="1"/>
        <v>0</v>
      </c>
      <c r="K20" s="1">
        <f t="shared" si="1"/>
        <v>0</v>
      </c>
      <c r="L20" s="1">
        <f t="shared" si="1"/>
        <v>0</v>
      </c>
      <c r="M20" s="1">
        <f t="shared" si="1"/>
        <v>0</v>
      </c>
      <c r="N20" s="1">
        <f t="shared" si="1"/>
        <v>0</v>
      </c>
      <c r="O20" s="1">
        <f t="shared" si="1"/>
        <v>0</v>
      </c>
      <c r="P20" s="1">
        <f t="shared" si="1"/>
        <v>0</v>
      </c>
      <c r="Q20" s="1">
        <f t="shared" si="1"/>
        <v>0</v>
      </c>
      <c r="R20" s="1">
        <f t="shared" ref="R20:R32" si="2">SUM(B20:Q20)</f>
        <v>3821.18</v>
      </c>
    </row>
    <row r="21" spans="1:18" x14ac:dyDescent="0.25">
      <c r="A21" t="s">
        <v>20</v>
      </c>
      <c r="B21" s="1">
        <f t="shared" ref="B21:Q21" si="3">B$18*B4</f>
        <v>0</v>
      </c>
      <c r="C21" s="1">
        <f t="shared" si="3"/>
        <v>0</v>
      </c>
      <c r="D21" s="1">
        <f t="shared" si="3"/>
        <v>9803.2999999999993</v>
      </c>
      <c r="E21" s="1">
        <f t="shared" si="3"/>
        <v>0</v>
      </c>
      <c r="F21" s="1">
        <f t="shared" si="3"/>
        <v>0</v>
      </c>
      <c r="G21" s="1">
        <f t="shared" si="3"/>
        <v>4000</v>
      </c>
      <c r="H21" s="1">
        <f t="shared" si="3"/>
        <v>0</v>
      </c>
      <c r="I21" s="1">
        <f t="shared" si="3"/>
        <v>0</v>
      </c>
      <c r="J21" s="1">
        <f t="shared" si="3"/>
        <v>0</v>
      </c>
      <c r="K21" s="1">
        <f t="shared" si="3"/>
        <v>0</v>
      </c>
      <c r="L21" s="1">
        <f t="shared" si="3"/>
        <v>0</v>
      </c>
      <c r="M21" s="1">
        <f t="shared" si="3"/>
        <v>0</v>
      </c>
      <c r="N21" s="1">
        <f t="shared" si="3"/>
        <v>0</v>
      </c>
      <c r="O21" s="1">
        <f t="shared" si="3"/>
        <v>0</v>
      </c>
      <c r="P21" s="1">
        <f t="shared" si="3"/>
        <v>0</v>
      </c>
      <c r="Q21" s="1">
        <f t="shared" si="3"/>
        <v>0</v>
      </c>
      <c r="R21" s="1">
        <f t="shared" si="2"/>
        <v>13803.3</v>
      </c>
    </row>
    <row r="22" spans="1:18" x14ac:dyDescent="0.25">
      <c r="A22" t="s">
        <v>21</v>
      </c>
      <c r="B22" s="1">
        <f t="shared" ref="B22:Q22" si="4">B$18*B5</f>
        <v>0</v>
      </c>
      <c r="C22" s="1">
        <f t="shared" si="4"/>
        <v>0</v>
      </c>
      <c r="D22" s="1">
        <f t="shared" si="4"/>
        <v>0</v>
      </c>
      <c r="E22" s="1">
        <f t="shared" si="4"/>
        <v>0</v>
      </c>
      <c r="F22" s="1">
        <f t="shared" si="4"/>
        <v>0</v>
      </c>
      <c r="G22" s="1">
        <f t="shared" si="4"/>
        <v>0</v>
      </c>
      <c r="H22" s="1">
        <f t="shared" si="4"/>
        <v>0</v>
      </c>
      <c r="I22" s="1">
        <f t="shared" si="4"/>
        <v>0</v>
      </c>
      <c r="J22" s="1">
        <f t="shared" si="4"/>
        <v>0</v>
      </c>
      <c r="K22" s="1">
        <f t="shared" si="4"/>
        <v>0</v>
      </c>
      <c r="L22" s="1">
        <f t="shared" si="4"/>
        <v>0</v>
      </c>
      <c r="M22" s="1">
        <f t="shared" si="4"/>
        <v>0</v>
      </c>
      <c r="N22" s="1">
        <f t="shared" si="4"/>
        <v>0</v>
      </c>
      <c r="O22" s="1">
        <f t="shared" si="4"/>
        <v>0</v>
      </c>
      <c r="P22" s="1">
        <f t="shared" si="4"/>
        <v>3000</v>
      </c>
      <c r="Q22" s="1">
        <f t="shared" si="4"/>
        <v>4000</v>
      </c>
      <c r="R22" s="1">
        <f t="shared" si="2"/>
        <v>7000</v>
      </c>
    </row>
    <row r="23" spans="1:18" x14ac:dyDescent="0.25">
      <c r="A23" t="s">
        <v>22</v>
      </c>
      <c r="B23" s="1">
        <f t="shared" ref="B23:Q23" si="5">B$18*B6</f>
        <v>0</v>
      </c>
      <c r="C23" s="1">
        <f t="shared" si="5"/>
        <v>0</v>
      </c>
      <c r="D23" s="1">
        <f t="shared" si="5"/>
        <v>0</v>
      </c>
      <c r="E23" s="1">
        <f t="shared" si="5"/>
        <v>0</v>
      </c>
      <c r="F23" s="1">
        <f t="shared" si="5"/>
        <v>0</v>
      </c>
      <c r="G23" s="1">
        <f t="shared" si="5"/>
        <v>0</v>
      </c>
      <c r="H23" s="1">
        <f t="shared" si="5"/>
        <v>0</v>
      </c>
      <c r="I23" s="1">
        <f t="shared" si="5"/>
        <v>0</v>
      </c>
      <c r="J23" s="1">
        <f t="shared" si="5"/>
        <v>0</v>
      </c>
      <c r="K23" s="1">
        <f t="shared" si="5"/>
        <v>0</v>
      </c>
      <c r="L23" s="1">
        <f t="shared" si="5"/>
        <v>0</v>
      </c>
      <c r="M23" s="1">
        <f t="shared" si="5"/>
        <v>0</v>
      </c>
      <c r="N23" s="1">
        <f t="shared" si="5"/>
        <v>0</v>
      </c>
      <c r="O23" s="1">
        <f t="shared" si="5"/>
        <v>0</v>
      </c>
      <c r="P23" s="1">
        <f t="shared" si="5"/>
        <v>0</v>
      </c>
      <c r="Q23" s="1">
        <f t="shared" si="5"/>
        <v>4000</v>
      </c>
      <c r="R23" s="1">
        <f t="shared" si="2"/>
        <v>4000</v>
      </c>
    </row>
    <row r="24" spans="1:18" x14ac:dyDescent="0.25">
      <c r="A24" t="s">
        <v>23</v>
      </c>
      <c r="B24" s="1">
        <f t="shared" ref="B24:Q24" si="6">B$18*B7</f>
        <v>0</v>
      </c>
      <c r="C24" s="1">
        <f t="shared" si="6"/>
        <v>0</v>
      </c>
      <c r="D24" s="1">
        <f t="shared" si="6"/>
        <v>107836.29999999999</v>
      </c>
      <c r="E24" s="1">
        <f t="shared" si="6"/>
        <v>25660.080000000002</v>
      </c>
      <c r="F24" s="1">
        <f t="shared" si="6"/>
        <v>168131.91999999998</v>
      </c>
      <c r="G24" s="1">
        <f t="shared" si="6"/>
        <v>4000</v>
      </c>
      <c r="H24" s="1">
        <f t="shared" si="6"/>
        <v>0</v>
      </c>
      <c r="I24" s="1">
        <f t="shared" si="6"/>
        <v>0</v>
      </c>
      <c r="J24" s="1">
        <f t="shared" si="6"/>
        <v>0</v>
      </c>
      <c r="K24" s="1">
        <f t="shared" si="6"/>
        <v>0</v>
      </c>
      <c r="L24" s="1">
        <f t="shared" si="6"/>
        <v>0</v>
      </c>
      <c r="M24" s="1">
        <f t="shared" si="6"/>
        <v>4000</v>
      </c>
      <c r="N24" s="1">
        <f t="shared" si="6"/>
        <v>0</v>
      </c>
      <c r="O24" s="1">
        <f t="shared" si="6"/>
        <v>12000</v>
      </c>
      <c r="P24" s="1">
        <f t="shared" si="6"/>
        <v>9000</v>
      </c>
      <c r="Q24" s="1">
        <f t="shared" si="6"/>
        <v>16000</v>
      </c>
      <c r="R24" s="1">
        <f t="shared" si="2"/>
        <v>346628.3</v>
      </c>
    </row>
    <row r="25" spans="1:18" x14ac:dyDescent="0.25">
      <c r="A25" t="s">
        <v>24</v>
      </c>
      <c r="B25" s="1">
        <f t="shared" ref="B25:Q25" si="7">B$18*B8</f>
        <v>0</v>
      </c>
      <c r="C25" s="1">
        <f t="shared" si="7"/>
        <v>0</v>
      </c>
      <c r="D25" s="1">
        <f t="shared" si="7"/>
        <v>0</v>
      </c>
      <c r="E25" s="1">
        <f t="shared" si="7"/>
        <v>0</v>
      </c>
      <c r="F25" s="1">
        <f t="shared" si="7"/>
        <v>19105.899999999998</v>
      </c>
      <c r="G25" s="1">
        <f t="shared" si="7"/>
        <v>0</v>
      </c>
      <c r="H25" s="1">
        <f t="shared" si="7"/>
        <v>4000</v>
      </c>
      <c r="I25" s="1">
        <f t="shared" si="7"/>
        <v>0</v>
      </c>
      <c r="J25" s="1">
        <f t="shared" si="7"/>
        <v>0</v>
      </c>
      <c r="K25" s="1">
        <f t="shared" si="7"/>
        <v>0</v>
      </c>
      <c r="L25" s="1">
        <f t="shared" si="7"/>
        <v>0</v>
      </c>
      <c r="M25" s="1">
        <f t="shared" si="7"/>
        <v>0</v>
      </c>
      <c r="N25" s="1">
        <f t="shared" si="7"/>
        <v>0</v>
      </c>
      <c r="O25" s="1">
        <f t="shared" si="7"/>
        <v>0</v>
      </c>
      <c r="P25" s="1">
        <f t="shared" si="7"/>
        <v>0</v>
      </c>
      <c r="Q25" s="1">
        <f t="shared" si="7"/>
        <v>0</v>
      </c>
      <c r="R25" s="1">
        <f t="shared" si="2"/>
        <v>23105.899999999998</v>
      </c>
    </row>
    <row r="26" spans="1:18" x14ac:dyDescent="0.25">
      <c r="A26" t="s">
        <v>25</v>
      </c>
      <c r="B26" s="1">
        <f t="shared" ref="B26:Q26" si="8">B$18*B9</f>
        <v>0</v>
      </c>
      <c r="C26" s="1">
        <f t="shared" si="8"/>
        <v>0</v>
      </c>
      <c r="D26" s="1">
        <f t="shared" si="8"/>
        <v>0</v>
      </c>
      <c r="E26" s="1">
        <f t="shared" si="8"/>
        <v>0</v>
      </c>
      <c r="F26" s="1">
        <f t="shared" si="8"/>
        <v>0</v>
      </c>
      <c r="G26" s="1">
        <f t="shared" si="8"/>
        <v>4000</v>
      </c>
      <c r="H26" s="1">
        <f t="shared" si="8"/>
        <v>0</v>
      </c>
      <c r="I26" s="1">
        <f t="shared" si="8"/>
        <v>0</v>
      </c>
      <c r="J26" s="1">
        <f t="shared" si="8"/>
        <v>0</v>
      </c>
      <c r="K26" s="1">
        <f t="shared" si="8"/>
        <v>0</v>
      </c>
      <c r="L26" s="1">
        <f t="shared" si="8"/>
        <v>0</v>
      </c>
      <c r="M26" s="1">
        <f t="shared" si="8"/>
        <v>0</v>
      </c>
      <c r="N26" s="1">
        <f t="shared" si="8"/>
        <v>0</v>
      </c>
      <c r="O26" s="1">
        <f t="shared" si="8"/>
        <v>0</v>
      </c>
      <c r="P26" s="1">
        <f t="shared" si="8"/>
        <v>0</v>
      </c>
      <c r="Q26" s="1">
        <f t="shared" si="8"/>
        <v>0</v>
      </c>
      <c r="R26" s="1">
        <f t="shared" si="2"/>
        <v>4000</v>
      </c>
    </row>
    <row r="27" spans="1:18" x14ac:dyDescent="0.25">
      <c r="A27" t="s">
        <v>26</v>
      </c>
      <c r="B27" s="1">
        <f t="shared" ref="B27:Q27" si="9">B$18*B10</f>
        <v>0</v>
      </c>
      <c r="C27" s="1">
        <f t="shared" si="9"/>
        <v>0</v>
      </c>
      <c r="D27" s="1">
        <f t="shared" si="9"/>
        <v>0</v>
      </c>
      <c r="E27" s="1">
        <f t="shared" si="9"/>
        <v>0</v>
      </c>
      <c r="F27" s="1">
        <f t="shared" si="9"/>
        <v>0</v>
      </c>
      <c r="G27" s="1">
        <f t="shared" si="9"/>
        <v>0</v>
      </c>
      <c r="H27" s="1">
        <f t="shared" si="9"/>
        <v>0</v>
      </c>
      <c r="I27" s="1">
        <f t="shared" si="9"/>
        <v>0</v>
      </c>
      <c r="J27" s="1">
        <f t="shared" si="9"/>
        <v>0</v>
      </c>
      <c r="K27" s="1">
        <f t="shared" si="9"/>
        <v>0</v>
      </c>
      <c r="L27" s="1">
        <f t="shared" si="9"/>
        <v>0</v>
      </c>
      <c r="M27" s="1">
        <f t="shared" si="9"/>
        <v>0</v>
      </c>
      <c r="N27" s="1">
        <f t="shared" si="9"/>
        <v>0</v>
      </c>
      <c r="O27" s="1">
        <f t="shared" si="9"/>
        <v>0</v>
      </c>
      <c r="P27" s="1">
        <f t="shared" si="9"/>
        <v>0</v>
      </c>
      <c r="Q27" s="1">
        <f t="shared" si="9"/>
        <v>4000</v>
      </c>
      <c r="R27" s="1">
        <f t="shared" si="2"/>
        <v>4000</v>
      </c>
    </row>
    <row r="28" spans="1:18" x14ac:dyDescent="0.25">
      <c r="A28" t="s">
        <v>27</v>
      </c>
      <c r="B28" s="1">
        <f t="shared" ref="B28:Q28" si="10">B$18*B11</f>
        <v>4146.4799999999996</v>
      </c>
      <c r="C28" s="1">
        <f t="shared" si="10"/>
        <v>395.39</v>
      </c>
      <c r="D28" s="1">
        <f t="shared" si="10"/>
        <v>88229.7</v>
      </c>
      <c r="E28" s="1">
        <f t="shared" si="10"/>
        <v>89810.28</v>
      </c>
      <c r="F28" s="1">
        <f t="shared" si="10"/>
        <v>45854.159999999996</v>
      </c>
      <c r="G28" s="1">
        <f t="shared" si="10"/>
        <v>8000</v>
      </c>
      <c r="H28" s="1">
        <f t="shared" si="10"/>
        <v>0</v>
      </c>
      <c r="I28" s="1">
        <f t="shared" si="10"/>
        <v>0</v>
      </c>
      <c r="J28" s="1">
        <f t="shared" si="10"/>
        <v>0</v>
      </c>
      <c r="K28" s="1">
        <f t="shared" si="10"/>
        <v>0</v>
      </c>
      <c r="L28" s="1">
        <f t="shared" si="10"/>
        <v>0</v>
      </c>
      <c r="M28" s="1">
        <f t="shared" si="10"/>
        <v>0</v>
      </c>
      <c r="N28" s="1">
        <f t="shared" si="10"/>
        <v>6000</v>
      </c>
      <c r="O28" s="1">
        <f t="shared" si="10"/>
        <v>0</v>
      </c>
      <c r="P28" s="1">
        <f t="shared" si="10"/>
        <v>0</v>
      </c>
      <c r="Q28" s="1">
        <f t="shared" si="10"/>
        <v>0</v>
      </c>
      <c r="R28" s="1">
        <f t="shared" si="2"/>
        <v>242436.00999999998</v>
      </c>
    </row>
    <row r="29" spans="1:18" x14ac:dyDescent="0.25">
      <c r="A29" t="s">
        <v>28</v>
      </c>
      <c r="B29" s="1">
        <f t="shared" ref="B29:Q29" si="11">B$18*B12</f>
        <v>0</v>
      </c>
      <c r="C29" s="1">
        <f t="shared" si="11"/>
        <v>0</v>
      </c>
      <c r="D29" s="1">
        <f t="shared" si="11"/>
        <v>9803.2999999999993</v>
      </c>
      <c r="E29" s="1">
        <f t="shared" si="11"/>
        <v>0</v>
      </c>
      <c r="F29" s="1">
        <f t="shared" si="11"/>
        <v>19105.899999999998</v>
      </c>
      <c r="G29" s="1">
        <f t="shared" si="11"/>
        <v>4000</v>
      </c>
      <c r="H29" s="1">
        <f t="shared" si="11"/>
        <v>2000</v>
      </c>
      <c r="I29" s="1">
        <f t="shared" si="11"/>
        <v>0</v>
      </c>
      <c r="J29" s="1">
        <f t="shared" si="11"/>
        <v>0</v>
      </c>
      <c r="K29" s="1">
        <f t="shared" si="11"/>
        <v>0</v>
      </c>
      <c r="L29" s="1">
        <f t="shared" si="11"/>
        <v>0</v>
      </c>
      <c r="M29" s="1">
        <f t="shared" si="11"/>
        <v>0</v>
      </c>
      <c r="N29" s="1">
        <f t="shared" si="11"/>
        <v>0</v>
      </c>
      <c r="O29" s="1">
        <f t="shared" si="11"/>
        <v>0</v>
      </c>
      <c r="P29" s="1">
        <f t="shared" si="11"/>
        <v>0</v>
      </c>
      <c r="Q29" s="1">
        <f t="shared" si="11"/>
        <v>0</v>
      </c>
      <c r="R29" s="1">
        <f t="shared" si="2"/>
        <v>34909.199999999997</v>
      </c>
    </row>
    <row r="30" spans="1:18" x14ac:dyDescent="0.25">
      <c r="A30" t="s">
        <v>29</v>
      </c>
      <c r="B30" s="1">
        <f t="shared" ref="B30:Q30" si="12">B$18*B13</f>
        <v>0</v>
      </c>
      <c r="C30" s="1">
        <f t="shared" si="12"/>
        <v>0</v>
      </c>
      <c r="D30" s="1">
        <f t="shared" si="12"/>
        <v>0</v>
      </c>
      <c r="E30" s="1">
        <f t="shared" si="12"/>
        <v>0</v>
      </c>
      <c r="F30" s="1">
        <f t="shared" si="12"/>
        <v>0</v>
      </c>
      <c r="G30" s="1">
        <f t="shared" si="12"/>
        <v>0</v>
      </c>
      <c r="H30" s="1">
        <f t="shared" si="12"/>
        <v>0</v>
      </c>
      <c r="I30" s="1">
        <f t="shared" si="12"/>
        <v>6000</v>
      </c>
      <c r="J30" s="1">
        <f t="shared" si="12"/>
        <v>30000</v>
      </c>
      <c r="K30" s="1">
        <f t="shared" si="12"/>
        <v>0</v>
      </c>
      <c r="L30" s="1">
        <f t="shared" si="12"/>
        <v>0</v>
      </c>
      <c r="M30" s="1">
        <f t="shared" si="12"/>
        <v>0</v>
      </c>
      <c r="N30" s="1">
        <f t="shared" si="12"/>
        <v>0</v>
      </c>
      <c r="O30" s="1">
        <f t="shared" si="12"/>
        <v>16000</v>
      </c>
      <c r="P30" s="1">
        <f t="shared" si="12"/>
        <v>3000</v>
      </c>
      <c r="Q30" s="1">
        <f t="shared" si="12"/>
        <v>0</v>
      </c>
      <c r="R30" s="1">
        <f t="shared" si="2"/>
        <v>55000</v>
      </c>
    </row>
    <row r="31" spans="1:18" x14ac:dyDescent="0.25">
      <c r="A31" t="s">
        <v>30</v>
      </c>
      <c r="B31" s="1">
        <f t="shared" ref="B31:P31" si="13">B$18*B14</f>
        <v>0</v>
      </c>
      <c r="C31" s="1">
        <f t="shared" si="13"/>
        <v>0</v>
      </c>
      <c r="D31" s="1">
        <f t="shared" si="13"/>
        <v>88229.7</v>
      </c>
      <c r="E31" s="1">
        <f t="shared" si="13"/>
        <v>12830.04</v>
      </c>
      <c r="F31" s="1">
        <f t="shared" si="13"/>
        <v>87887.14</v>
      </c>
      <c r="G31" s="1">
        <f t="shared" si="13"/>
        <v>0</v>
      </c>
      <c r="H31" s="1">
        <f t="shared" si="13"/>
        <v>0</v>
      </c>
      <c r="I31" s="1">
        <f t="shared" si="13"/>
        <v>0</v>
      </c>
      <c r="J31" s="1">
        <f t="shared" si="13"/>
        <v>0</v>
      </c>
      <c r="K31" s="1">
        <f t="shared" si="13"/>
        <v>0</v>
      </c>
      <c r="L31" s="1">
        <f t="shared" si="13"/>
        <v>4000</v>
      </c>
      <c r="M31" s="1">
        <f t="shared" si="13"/>
        <v>0</v>
      </c>
      <c r="N31" s="1">
        <f t="shared" si="13"/>
        <v>0</v>
      </c>
      <c r="O31" s="1">
        <f t="shared" si="13"/>
        <v>0</v>
      </c>
      <c r="P31" s="1">
        <f t="shared" si="13"/>
        <v>6000</v>
      </c>
      <c r="Q31" s="1">
        <f>Q$18*Q14</f>
        <v>12000</v>
      </c>
      <c r="R31" s="1">
        <f t="shared" si="2"/>
        <v>210946.88</v>
      </c>
    </row>
    <row r="32" spans="1:18" x14ac:dyDescent="0.25">
      <c r="A32" t="s">
        <v>31</v>
      </c>
      <c r="B32" s="1">
        <f t="shared" ref="B32:P32" si="14">B$18*B15</f>
        <v>0</v>
      </c>
      <c r="C32" s="1">
        <f t="shared" si="14"/>
        <v>0</v>
      </c>
      <c r="D32" s="1">
        <f t="shared" si="14"/>
        <v>9803.2999999999993</v>
      </c>
      <c r="E32" s="1">
        <f t="shared" si="14"/>
        <v>0</v>
      </c>
      <c r="F32" s="1">
        <f t="shared" si="14"/>
        <v>0</v>
      </c>
      <c r="G32" s="1">
        <f t="shared" si="14"/>
        <v>4000</v>
      </c>
      <c r="H32" s="1">
        <f t="shared" si="14"/>
        <v>0</v>
      </c>
      <c r="I32" s="1">
        <f t="shared" si="14"/>
        <v>0</v>
      </c>
      <c r="J32" s="1">
        <f t="shared" si="14"/>
        <v>0</v>
      </c>
      <c r="K32" s="1">
        <f t="shared" si="14"/>
        <v>0</v>
      </c>
      <c r="L32" s="1">
        <f t="shared" si="14"/>
        <v>0</v>
      </c>
      <c r="M32" s="1">
        <f t="shared" si="14"/>
        <v>4000</v>
      </c>
      <c r="N32" s="1">
        <f t="shared" si="14"/>
        <v>0</v>
      </c>
      <c r="O32" s="1">
        <f t="shared" si="14"/>
        <v>4000</v>
      </c>
      <c r="P32" s="1">
        <f t="shared" si="14"/>
        <v>0</v>
      </c>
      <c r="Q32" s="1">
        <f>Q$18*Q15</f>
        <v>0</v>
      </c>
      <c r="R32" s="1">
        <f t="shared" si="2"/>
        <v>21803.3</v>
      </c>
    </row>
    <row r="33" spans="1:18" x14ac:dyDescent="0.25">
      <c r="A33" t="s">
        <v>17</v>
      </c>
      <c r="B33" s="1">
        <f t="shared" ref="B33:Q33" si="15">SUM(B19:B32)</f>
        <v>4146.4799999999996</v>
      </c>
      <c r="C33" s="1">
        <f t="shared" si="15"/>
        <v>790.78</v>
      </c>
      <c r="D33" s="1">
        <f t="shared" si="15"/>
        <v>323508.89999999997</v>
      </c>
      <c r="E33" s="1">
        <f t="shared" si="15"/>
        <v>153960.48000000001</v>
      </c>
      <c r="F33" s="1">
        <f t="shared" si="15"/>
        <v>366833.28</v>
      </c>
      <c r="G33" s="1">
        <f t="shared" si="15"/>
        <v>32000</v>
      </c>
      <c r="H33" s="1">
        <f t="shared" si="15"/>
        <v>6000</v>
      </c>
      <c r="I33" s="1">
        <f t="shared" si="15"/>
        <v>6000</v>
      </c>
      <c r="J33" s="1">
        <f t="shared" si="15"/>
        <v>30000</v>
      </c>
      <c r="K33" s="1">
        <f t="shared" si="15"/>
        <v>4000</v>
      </c>
      <c r="L33" s="1">
        <f t="shared" si="15"/>
        <v>4000</v>
      </c>
      <c r="M33" s="1">
        <f t="shared" si="15"/>
        <v>12000</v>
      </c>
      <c r="N33" s="1">
        <f t="shared" si="15"/>
        <v>6000</v>
      </c>
      <c r="O33" s="1">
        <f t="shared" si="15"/>
        <v>36000</v>
      </c>
      <c r="P33" s="1">
        <f t="shared" si="15"/>
        <v>24000</v>
      </c>
      <c r="Q33" s="1">
        <f t="shared" si="15"/>
        <v>48000</v>
      </c>
      <c r="R33" s="1">
        <f>SUM(R19:R32)</f>
        <v>1057239.92</v>
      </c>
    </row>
    <row r="35" spans="1:18" x14ac:dyDescent="0.25">
      <c r="A35" t="s">
        <v>0</v>
      </c>
      <c r="B35" s="1" t="s">
        <v>83</v>
      </c>
      <c r="C35" t="s">
        <v>84</v>
      </c>
      <c r="D35" t="s">
        <v>85</v>
      </c>
      <c r="E35" t="s">
        <v>86</v>
      </c>
    </row>
    <row r="36" spans="1:18" x14ac:dyDescent="0.25">
      <c r="A36" t="s">
        <v>18</v>
      </c>
      <c r="B36" s="1">
        <v>85785.85</v>
      </c>
      <c r="C36" s="1">
        <v>74120.51999999999</v>
      </c>
      <c r="D36" s="2">
        <f>B36-C36</f>
        <v>11665.330000000016</v>
      </c>
      <c r="E36" s="1">
        <v>11665.330000000016</v>
      </c>
    </row>
    <row r="37" spans="1:18" x14ac:dyDescent="0.25">
      <c r="A37" t="s">
        <v>19</v>
      </c>
      <c r="B37" s="1">
        <v>3821.18</v>
      </c>
      <c r="C37" s="1">
        <v>0</v>
      </c>
      <c r="D37" s="2">
        <f t="shared" ref="D37:D50" si="16">B37-C37</f>
        <v>3821.18</v>
      </c>
      <c r="E37" s="1">
        <v>3821.18</v>
      </c>
    </row>
    <row r="38" spans="1:18" x14ac:dyDescent="0.25">
      <c r="A38" t="s">
        <v>20</v>
      </c>
      <c r="B38" s="1">
        <v>13803.3</v>
      </c>
      <c r="C38" s="1">
        <v>12146.199999999999</v>
      </c>
      <c r="D38" s="2">
        <f t="shared" si="16"/>
        <v>1657.1000000000004</v>
      </c>
      <c r="E38" s="1">
        <v>1657.1000000000004</v>
      </c>
    </row>
    <row r="39" spans="1:18" x14ac:dyDescent="0.25">
      <c r="A39" t="s">
        <v>21</v>
      </c>
      <c r="B39" s="1">
        <v>7000</v>
      </c>
      <c r="C39" s="1">
        <v>0</v>
      </c>
      <c r="D39" s="2">
        <f t="shared" si="16"/>
        <v>7000</v>
      </c>
      <c r="E39" s="1">
        <v>7000</v>
      </c>
    </row>
    <row r="40" spans="1:18" x14ac:dyDescent="0.25">
      <c r="A40" t="s">
        <v>22</v>
      </c>
      <c r="B40" s="1">
        <v>4000</v>
      </c>
      <c r="C40" s="1">
        <v>0</v>
      </c>
      <c r="D40" s="2">
        <f t="shared" si="16"/>
        <v>4000</v>
      </c>
      <c r="E40" s="1">
        <v>4000</v>
      </c>
    </row>
    <row r="41" spans="1:18" x14ac:dyDescent="0.25">
      <c r="A41" t="s">
        <v>23</v>
      </c>
      <c r="B41" s="1">
        <v>346628.3</v>
      </c>
      <c r="C41" s="1">
        <v>391662.21</v>
      </c>
      <c r="D41" s="2">
        <f t="shared" si="16"/>
        <v>-45033.910000000033</v>
      </c>
      <c r="E41" s="1">
        <v>0</v>
      </c>
    </row>
    <row r="42" spans="1:18" x14ac:dyDescent="0.25">
      <c r="A42" t="s">
        <v>24</v>
      </c>
      <c r="B42" s="1">
        <v>23105.899999999998</v>
      </c>
      <c r="C42" s="1">
        <v>25925.149999999998</v>
      </c>
      <c r="D42" s="2">
        <f t="shared" si="16"/>
        <v>-2819.25</v>
      </c>
      <c r="E42" s="1">
        <v>0</v>
      </c>
    </row>
    <row r="43" spans="1:18" x14ac:dyDescent="0.25">
      <c r="A43" t="s">
        <v>25</v>
      </c>
      <c r="B43" s="1">
        <v>4000</v>
      </c>
      <c r="C43" s="1">
        <v>0</v>
      </c>
      <c r="D43" s="2">
        <f t="shared" si="16"/>
        <v>4000</v>
      </c>
      <c r="E43" s="1">
        <v>4000</v>
      </c>
    </row>
    <row r="44" spans="1:18" x14ac:dyDescent="0.25">
      <c r="A44" t="s">
        <v>26</v>
      </c>
      <c r="B44" s="1">
        <v>4000</v>
      </c>
      <c r="C44" s="1">
        <v>0</v>
      </c>
      <c r="D44" s="2">
        <f>B44-C44</f>
        <v>4000</v>
      </c>
      <c r="E44" s="1">
        <v>4000</v>
      </c>
    </row>
    <row r="45" spans="1:18" x14ac:dyDescent="0.25">
      <c r="A45" t="s">
        <v>27</v>
      </c>
      <c r="B45" s="1">
        <v>242436.00999999998</v>
      </c>
      <c r="C45" s="1">
        <v>481276.9800000001</v>
      </c>
      <c r="D45" s="2">
        <f t="shared" si="16"/>
        <v>-238840.97000000012</v>
      </c>
      <c r="E45" s="1">
        <v>0</v>
      </c>
    </row>
    <row r="46" spans="1:18" x14ac:dyDescent="0.25">
      <c r="A46" t="s">
        <v>28</v>
      </c>
      <c r="B46" s="1">
        <v>34909.199999999997</v>
      </c>
      <c r="C46" s="1">
        <v>38784.47</v>
      </c>
      <c r="D46" s="2">
        <f t="shared" si="16"/>
        <v>-3875.2700000000041</v>
      </c>
      <c r="E46" s="1">
        <v>0</v>
      </c>
    </row>
    <row r="47" spans="1:18" x14ac:dyDescent="0.25">
      <c r="A47" t="s">
        <v>29</v>
      </c>
      <c r="B47" s="1">
        <v>55000</v>
      </c>
      <c r="C47" s="1">
        <v>1800</v>
      </c>
      <c r="D47" s="2">
        <f t="shared" si="16"/>
        <v>53200</v>
      </c>
      <c r="E47" s="1">
        <v>53200</v>
      </c>
    </row>
    <row r="48" spans="1:18" x14ac:dyDescent="0.25">
      <c r="A48" t="s">
        <v>30</v>
      </c>
      <c r="B48" s="1">
        <v>210946.88</v>
      </c>
      <c r="C48" s="1">
        <v>256091.43999999997</v>
      </c>
      <c r="D48" s="2">
        <f t="shared" si="16"/>
        <v>-45144.559999999969</v>
      </c>
      <c r="E48" s="1">
        <v>0</v>
      </c>
    </row>
    <row r="49" spans="1:5" x14ac:dyDescent="0.25">
      <c r="A49" t="s">
        <v>31</v>
      </c>
      <c r="B49" s="1">
        <v>21803.3</v>
      </c>
      <c r="C49" s="1">
        <v>12783.06</v>
      </c>
      <c r="D49" s="2">
        <f t="shared" si="16"/>
        <v>9020.24</v>
      </c>
      <c r="E49" s="1">
        <v>9020.24</v>
      </c>
    </row>
    <row r="50" spans="1:5" x14ac:dyDescent="0.25">
      <c r="A50" t="s">
        <v>17</v>
      </c>
      <c r="B50" s="1">
        <v>1057239.92</v>
      </c>
      <c r="C50" s="1">
        <f>SUM(C36:C49)</f>
        <v>1294590.03</v>
      </c>
      <c r="D50" s="2">
        <f>SUM(D36:D49)</f>
        <v>-237350.11000000013</v>
      </c>
      <c r="E50" s="1">
        <f>SUM(E36:E49)</f>
        <v>98363.85000000002</v>
      </c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F5331-584E-4B80-8F13-3F77B6588CA3}">
  <dimension ref="A1:B9"/>
  <sheetViews>
    <sheetView workbookViewId="0">
      <selection activeCell="A10" sqref="A10"/>
    </sheetView>
  </sheetViews>
  <sheetFormatPr defaultRowHeight="15" x14ac:dyDescent="0.25"/>
  <cols>
    <col min="1" max="1" width="12.42578125" customWidth="1"/>
    <col min="2" max="2" width="12.140625" bestFit="1" customWidth="1"/>
  </cols>
  <sheetData>
    <row r="1" spans="1:2" x14ac:dyDescent="0.25">
      <c r="A1" t="s">
        <v>32</v>
      </c>
      <c r="B1" t="s">
        <v>16</v>
      </c>
    </row>
    <row r="2" spans="1:2" x14ac:dyDescent="0.25">
      <c r="A2" t="s">
        <v>42</v>
      </c>
      <c r="B2">
        <v>1</v>
      </c>
    </row>
    <row r="3" spans="1:2" x14ac:dyDescent="0.25">
      <c r="A3" t="s">
        <v>17</v>
      </c>
      <c r="B3">
        <v>1</v>
      </c>
    </row>
    <row r="5" spans="1:2" x14ac:dyDescent="0.25">
      <c r="A5" t="s">
        <v>32</v>
      </c>
      <c r="B5">
        <v>4000</v>
      </c>
    </row>
    <row r="6" spans="1:2" x14ac:dyDescent="0.25">
      <c r="A6" t="s">
        <v>42</v>
      </c>
      <c r="B6" s="1">
        <f>B5*B2</f>
        <v>4000</v>
      </c>
    </row>
    <row r="7" spans="1:2" x14ac:dyDescent="0.25">
      <c r="A7" t="s">
        <v>17</v>
      </c>
      <c r="B7" s="1">
        <f>B6*B3</f>
        <v>4000</v>
      </c>
    </row>
    <row r="9" spans="1:2" x14ac:dyDescent="0.25">
      <c r="A9">
        <v>0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23DEB-6B39-4B0D-9271-4819A1DEE9A5}">
  <dimension ref="A1:I54"/>
  <sheetViews>
    <sheetView topLeftCell="A33" workbookViewId="0">
      <selection activeCell="C54" sqref="C54"/>
    </sheetView>
  </sheetViews>
  <sheetFormatPr defaultRowHeight="15" x14ac:dyDescent="0.25"/>
  <cols>
    <col min="1" max="1" width="10.85546875" customWidth="1"/>
    <col min="2" max="2" width="12.140625" bestFit="1" customWidth="1"/>
    <col min="3" max="3" width="14.28515625" bestFit="1" customWidth="1"/>
    <col min="4" max="6" width="13.28515625" bestFit="1" customWidth="1"/>
    <col min="7" max="8" width="12.140625" bestFit="1" customWidth="1"/>
    <col min="9" max="9" width="14.28515625" bestFit="1" customWidth="1"/>
  </cols>
  <sheetData>
    <row r="1" spans="1:9" x14ac:dyDescent="0.25">
      <c r="A1" t="s">
        <v>32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13</v>
      </c>
      <c r="I1" t="s">
        <v>17</v>
      </c>
    </row>
    <row r="2" spans="1:9" x14ac:dyDescent="0.25">
      <c r="A2" t="s">
        <v>44</v>
      </c>
      <c r="B2">
        <v>1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1</v>
      </c>
    </row>
    <row r="3" spans="1:9" x14ac:dyDescent="0.25">
      <c r="A3" t="s">
        <v>33</v>
      </c>
      <c r="B3">
        <v>0</v>
      </c>
      <c r="C3">
        <v>1</v>
      </c>
      <c r="D3">
        <v>0</v>
      </c>
      <c r="E3">
        <v>0</v>
      </c>
      <c r="F3">
        <v>0</v>
      </c>
      <c r="G3">
        <v>0</v>
      </c>
      <c r="H3">
        <v>0</v>
      </c>
      <c r="I3">
        <v>1</v>
      </c>
    </row>
    <row r="4" spans="1:9" x14ac:dyDescent="0.25">
      <c r="A4" t="s">
        <v>34</v>
      </c>
      <c r="B4">
        <v>0</v>
      </c>
      <c r="C4">
        <v>0</v>
      </c>
      <c r="D4">
        <v>18</v>
      </c>
      <c r="E4">
        <v>0</v>
      </c>
      <c r="F4">
        <v>0</v>
      </c>
      <c r="G4">
        <v>0</v>
      </c>
      <c r="H4">
        <v>0</v>
      </c>
      <c r="I4">
        <v>18</v>
      </c>
    </row>
    <row r="5" spans="1:9" x14ac:dyDescent="0.25">
      <c r="A5" t="s">
        <v>35</v>
      </c>
      <c r="B5">
        <v>0</v>
      </c>
      <c r="C5">
        <v>0</v>
      </c>
      <c r="D5">
        <v>0</v>
      </c>
      <c r="E5">
        <v>7</v>
      </c>
      <c r="F5">
        <v>0</v>
      </c>
      <c r="G5">
        <v>0</v>
      </c>
      <c r="H5">
        <v>0</v>
      </c>
      <c r="I5">
        <v>7</v>
      </c>
    </row>
    <row r="6" spans="1:9" x14ac:dyDescent="0.25">
      <c r="A6" t="s">
        <v>36</v>
      </c>
      <c r="B6">
        <v>0</v>
      </c>
      <c r="C6">
        <v>0</v>
      </c>
      <c r="D6">
        <v>0</v>
      </c>
      <c r="E6">
        <v>0</v>
      </c>
      <c r="F6">
        <v>12</v>
      </c>
      <c r="G6">
        <v>0</v>
      </c>
      <c r="H6">
        <v>0</v>
      </c>
      <c r="I6">
        <v>12</v>
      </c>
    </row>
    <row r="7" spans="1:9" x14ac:dyDescent="0.25">
      <c r="A7" t="s">
        <v>37</v>
      </c>
      <c r="B7">
        <v>0</v>
      </c>
      <c r="C7">
        <v>0</v>
      </c>
      <c r="D7">
        <v>0</v>
      </c>
      <c r="E7">
        <v>0</v>
      </c>
      <c r="F7">
        <v>0</v>
      </c>
      <c r="G7">
        <v>2</v>
      </c>
      <c r="H7">
        <v>0</v>
      </c>
      <c r="I7">
        <v>2</v>
      </c>
    </row>
    <row r="8" spans="1:9" x14ac:dyDescent="0.25">
      <c r="A8" t="s">
        <v>45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1</v>
      </c>
      <c r="I8">
        <v>1</v>
      </c>
    </row>
    <row r="9" spans="1:9" x14ac:dyDescent="0.25">
      <c r="A9" t="s">
        <v>17</v>
      </c>
      <c r="B9">
        <v>1</v>
      </c>
      <c r="C9">
        <v>1</v>
      </c>
      <c r="D9">
        <v>18</v>
      </c>
      <c r="E9">
        <v>7</v>
      </c>
      <c r="F9">
        <v>12</v>
      </c>
      <c r="G9">
        <v>2</v>
      </c>
      <c r="H9">
        <v>1</v>
      </c>
      <c r="I9">
        <v>42</v>
      </c>
    </row>
    <row r="11" spans="1:9" x14ac:dyDescent="0.25">
      <c r="A11" t="s">
        <v>32</v>
      </c>
      <c r="B11">
        <v>4146.4799999999996</v>
      </c>
      <c r="C11">
        <v>395.39</v>
      </c>
      <c r="D11">
        <v>4901.6499999999996</v>
      </c>
      <c r="E11">
        <v>12830.04</v>
      </c>
      <c r="F11">
        <v>3821.18</v>
      </c>
      <c r="G11">
        <v>4000</v>
      </c>
      <c r="H11">
        <v>6000</v>
      </c>
      <c r="I11" t="s">
        <v>17</v>
      </c>
    </row>
    <row r="12" spans="1:9" x14ac:dyDescent="0.25">
      <c r="A12" t="s">
        <v>44</v>
      </c>
      <c r="B12" s="1">
        <f>B$11*B2</f>
        <v>4146.4799999999996</v>
      </c>
      <c r="C12" s="1">
        <f t="shared" ref="C12:H12" si="0">C$11*C2</f>
        <v>0</v>
      </c>
      <c r="D12" s="1">
        <f t="shared" si="0"/>
        <v>0</v>
      </c>
      <c r="E12" s="1">
        <f t="shared" si="0"/>
        <v>0</v>
      </c>
      <c r="F12" s="1">
        <f t="shared" si="0"/>
        <v>0</v>
      </c>
      <c r="G12" s="1">
        <f t="shared" si="0"/>
        <v>0</v>
      </c>
      <c r="H12" s="1">
        <f t="shared" si="0"/>
        <v>0</v>
      </c>
      <c r="I12" s="1">
        <f>SUM(B12:H12)</f>
        <v>4146.4799999999996</v>
      </c>
    </row>
    <row r="13" spans="1:9" x14ac:dyDescent="0.25">
      <c r="A13" t="s">
        <v>33</v>
      </c>
      <c r="B13" s="1">
        <f t="shared" ref="B13:H13" si="1">B$11*B3</f>
        <v>0</v>
      </c>
      <c r="C13" s="1">
        <f t="shared" si="1"/>
        <v>395.39</v>
      </c>
      <c r="D13" s="1">
        <f t="shared" si="1"/>
        <v>0</v>
      </c>
      <c r="E13" s="1">
        <f t="shared" si="1"/>
        <v>0</v>
      </c>
      <c r="F13" s="1">
        <f t="shared" si="1"/>
        <v>0</v>
      </c>
      <c r="G13" s="1">
        <f t="shared" si="1"/>
        <v>0</v>
      </c>
      <c r="H13" s="1">
        <f t="shared" si="1"/>
        <v>0</v>
      </c>
      <c r="I13" s="1">
        <f t="shared" ref="I13:I18" si="2">SUM(B13:H13)</f>
        <v>395.39</v>
      </c>
    </row>
    <row r="14" spans="1:9" x14ac:dyDescent="0.25">
      <c r="A14" t="s">
        <v>34</v>
      </c>
      <c r="B14" s="1">
        <f t="shared" ref="B14:H14" si="3">B$11*B4</f>
        <v>0</v>
      </c>
      <c r="C14" s="1">
        <f t="shared" si="3"/>
        <v>0</v>
      </c>
      <c r="D14" s="1">
        <f t="shared" si="3"/>
        <v>88229.7</v>
      </c>
      <c r="E14" s="1">
        <f t="shared" si="3"/>
        <v>0</v>
      </c>
      <c r="F14" s="1">
        <f t="shared" si="3"/>
        <v>0</v>
      </c>
      <c r="G14" s="1">
        <f t="shared" si="3"/>
        <v>0</v>
      </c>
      <c r="H14" s="1">
        <f t="shared" si="3"/>
        <v>0</v>
      </c>
      <c r="I14" s="1">
        <f t="shared" si="2"/>
        <v>88229.7</v>
      </c>
    </row>
    <row r="15" spans="1:9" x14ac:dyDescent="0.25">
      <c r="A15" t="s">
        <v>35</v>
      </c>
      <c r="B15" s="1">
        <f t="shared" ref="B15:H15" si="4">B$11*B5</f>
        <v>0</v>
      </c>
      <c r="C15" s="1">
        <f t="shared" si="4"/>
        <v>0</v>
      </c>
      <c r="D15" s="1">
        <f t="shared" si="4"/>
        <v>0</v>
      </c>
      <c r="E15" s="1">
        <f t="shared" si="4"/>
        <v>89810.28</v>
      </c>
      <c r="F15" s="1">
        <f t="shared" si="4"/>
        <v>0</v>
      </c>
      <c r="G15" s="1">
        <f t="shared" si="4"/>
        <v>0</v>
      </c>
      <c r="H15" s="1">
        <f t="shared" si="4"/>
        <v>0</v>
      </c>
      <c r="I15" s="1">
        <f t="shared" si="2"/>
        <v>89810.28</v>
      </c>
    </row>
    <row r="16" spans="1:9" x14ac:dyDescent="0.25">
      <c r="A16" t="s">
        <v>36</v>
      </c>
      <c r="B16" s="1">
        <f t="shared" ref="B16:H16" si="5">B$11*B6</f>
        <v>0</v>
      </c>
      <c r="C16" s="1">
        <f t="shared" si="5"/>
        <v>0</v>
      </c>
      <c r="D16" s="1">
        <f t="shared" si="5"/>
        <v>0</v>
      </c>
      <c r="E16" s="1">
        <f t="shared" si="5"/>
        <v>0</v>
      </c>
      <c r="F16" s="1">
        <f t="shared" si="5"/>
        <v>45854.159999999996</v>
      </c>
      <c r="G16" s="1">
        <f t="shared" si="5"/>
        <v>0</v>
      </c>
      <c r="H16" s="1">
        <f t="shared" si="5"/>
        <v>0</v>
      </c>
      <c r="I16" s="1">
        <f t="shared" si="2"/>
        <v>45854.159999999996</v>
      </c>
    </row>
    <row r="17" spans="1:9" x14ac:dyDescent="0.25">
      <c r="A17" t="s">
        <v>37</v>
      </c>
      <c r="B17" s="1">
        <f t="shared" ref="B17:H17" si="6">B$11*B7</f>
        <v>0</v>
      </c>
      <c r="C17" s="1">
        <f t="shared" si="6"/>
        <v>0</v>
      </c>
      <c r="D17" s="1">
        <f t="shared" si="6"/>
        <v>0</v>
      </c>
      <c r="E17" s="1">
        <f t="shared" si="6"/>
        <v>0</v>
      </c>
      <c r="F17" s="1">
        <f t="shared" si="6"/>
        <v>0</v>
      </c>
      <c r="G17" s="1">
        <f t="shared" si="6"/>
        <v>8000</v>
      </c>
      <c r="H17" s="1">
        <f t="shared" si="6"/>
        <v>0</v>
      </c>
      <c r="I17" s="1">
        <f t="shared" si="2"/>
        <v>8000</v>
      </c>
    </row>
    <row r="18" spans="1:9" x14ac:dyDescent="0.25">
      <c r="A18" t="s">
        <v>45</v>
      </c>
      <c r="B18" s="1">
        <f t="shared" ref="B18:H18" si="7">B$11*B8</f>
        <v>0</v>
      </c>
      <c r="C18" s="1">
        <f t="shared" si="7"/>
        <v>0</v>
      </c>
      <c r="D18" s="1">
        <f t="shared" si="7"/>
        <v>0</v>
      </c>
      <c r="E18" s="1">
        <f t="shared" si="7"/>
        <v>0</v>
      </c>
      <c r="F18" s="1">
        <f t="shared" si="7"/>
        <v>0</v>
      </c>
      <c r="G18" s="1">
        <f t="shared" si="7"/>
        <v>0</v>
      </c>
      <c r="H18" s="1">
        <f t="shared" si="7"/>
        <v>6000</v>
      </c>
      <c r="I18" s="1">
        <f t="shared" si="2"/>
        <v>6000</v>
      </c>
    </row>
    <row r="19" spans="1:9" x14ac:dyDescent="0.25">
      <c r="A19" t="s">
        <v>17</v>
      </c>
      <c r="B19" s="1">
        <f>SUM(B12:B18)</f>
        <v>4146.4799999999996</v>
      </c>
      <c r="C19" s="1">
        <f t="shared" ref="C19:H19" si="8">SUM(C12:C18)</f>
        <v>395.39</v>
      </c>
      <c r="D19" s="1">
        <f t="shared" si="8"/>
        <v>88229.7</v>
      </c>
      <c r="E19" s="1">
        <f t="shared" si="8"/>
        <v>89810.28</v>
      </c>
      <c r="F19" s="1">
        <f t="shared" si="8"/>
        <v>45854.159999999996</v>
      </c>
      <c r="G19" s="1">
        <f t="shared" si="8"/>
        <v>8000</v>
      </c>
      <c r="H19" s="1">
        <f t="shared" si="8"/>
        <v>6000</v>
      </c>
      <c r="I19" s="1">
        <f>SUM(I12:I18)</f>
        <v>242436.00999999998</v>
      </c>
    </row>
    <row r="21" spans="1:9" x14ac:dyDescent="0.25">
      <c r="A21" t="s">
        <v>49</v>
      </c>
      <c r="B21">
        <v>19</v>
      </c>
      <c r="C21" s="1">
        <v>2945.38</v>
      </c>
    </row>
    <row r="22" spans="1:9" x14ac:dyDescent="0.25">
      <c r="A22" t="s">
        <v>71</v>
      </c>
      <c r="B22">
        <v>42</v>
      </c>
      <c r="C22" s="1">
        <v>11030.46</v>
      </c>
    </row>
    <row r="23" spans="1:9" x14ac:dyDescent="0.25">
      <c r="A23" t="s">
        <v>50</v>
      </c>
      <c r="B23">
        <v>1</v>
      </c>
      <c r="C23" s="1">
        <v>922.97</v>
      </c>
    </row>
    <row r="24" spans="1:9" x14ac:dyDescent="0.25">
      <c r="A24" t="s">
        <v>51</v>
      </c>
      <c r="B24">
        <v>19</v>
      </c>
      <c r="C24" s="1">
        <v>36425.85</v>
      </c>
    </row>
    <row r="25" spans="1:9" x14ac:dyDescent="0.25">
      <c r="A25" t="s">
        <v>72</v>
      </c>
      <c r="B25">
        <v>1</v>
      </c>
      <c r="C25" s="1">
        <v>426.15</v>
      </c>
    </row>
    <row r="26" spans="1:9" x14ac:dyDescent="0.25">
      <c r="A26" t="s">
        <v>52</v>
      </c>
      <c r="B26">
        <v>18</v>
      </c>
      <c r="C26" s="1">
        <v>15481.44</v>
      </c>
    </row>
    <row r="27" spans="1:9" x14ac:dyDescent="0.25">
      <c r="A27" t="s">
        <v>53</v>
      </c>
      <c r="B27">
        <v>14</v>
      </c>
      <c r="C27" s="1">
        <v>15565.9</v>
      </c>
    </row>
    <row r="28" spans="1:9" x14ac:dyDescent="0.25">
      <c r="A28" t="s">
        <v>54</v>
      </c>
      <c r="B28">
        <v>28</v>
      </c>
      <c r="C28" s="1">
        <v>67801.72</v>
      </c>
    </row>
    <row r="29" spans="1:9" x14ac:dyDescent="0.25">
      <c r="A29" t="s">
        <v>55</v>
      </c>
      <c r="B29">
        <v>17</v>
      </c>
      <c r="C29" s="1">
        <v>34272</v>
      </c>
    </row>
    <row r="30" spans="1:9" x14ac:dyDescent="0.25">
      <c r="A30" t="s">
        <v>56</v>
      </c>
      <c r="B30">
        <v>7</v>
      </c>
      <c r="C30" s="1">
        <v>24878.91</v>
      </c>
    </row>
    <row r="31" spans="1:9" x14ac:dyDescent="0.25">
      <c r="A31" t="s">
        <v>73</v>
      </c>
      <c r="B31">
        <v>1</v>
      </c>
      <c r="C31" s="1">
        <v>3642.58</v>
      </c>
    </row>
    <row r="32" spans="1:9" x14ac:dyDescent="0.25">
      <c r="A32" t="s">
        <v>74</v>
      </c>
      <c r="B32">
        <v>1</v>
      </c>
      <c r="C32" s="1">
        <v>3533.28</v>
      </c>
    </row>
    <row r="33" spans="1:3" x14ac:dyDescent="0.25">
      <c r="A33" t="s">
        <v>57</v>
      </c>
      <c r="B33">
        <v>18</v>
      </c>
      <c r="C33" s="1">
        <v>39669.300000000003</v>
      </c>
    </row>
    <row r="34" spans="1:3" x14ac:dyDescent="0.25">
      <c r="A34" t="s">
        <v>58</v>
      </c>
      <c r="B34">
        <v>12</v>
      </c>
      <c r="C34" s="1">
        <v>29701.56</v>
      </c>
    </row>
    <row r="35" spans="1:3" x14ac:dyDescent="0.25">
      <c r="A35" t="s">
        <v>75</v>
      </c>
      <c r="B35">
        <v>1</v>
      </c>
      <c r="C35" s="1">
        <v>198.17</v>
      </c>
    </row>
    <row r="36" spans="1:3" x14ac:dyDescent="0.25">
      <c r="A36" t="s">
        <v>59</v>
      </c>
      <c r="B36">
        <v>19</v>
      </c>
      <c r="C36" s="1">
        <v>6563.74</v>
      </c>
    </row>
    <row r="37" spans="1:3" x14ac:dyDescent="0.25">
      <c r="A37" t="s">
        <v>60</v>
      </c>
      <c r="B37">
        <v>7</v>
      </c>
      <c r="C37" s="1">
        <v>8859.69</v>
      </c>
    </row>
    <row r="38" spans="1:3" x14ac:dyDescent="0.25">
      <c r="A38" t="s">
        <v>61</v>
      </c>
      <c r="B38">
        <v>7</v>
      </c>
      <c r="C38" s="1">
        <v>12609.31</v>
      </c>
    </row>
    <row r="39" spans="1:3" x14ac:dyDescent="0.25">
      <c r="A39" t="s">
        <v>62</v>
      </c>
      <c r="B39">
        <v>11</v>
      </c>
      <c r="C39" s="1">
        <v>11670.89</v>
      </c>
    </row>
    <row r="40" spans="1:3" x14ac:dyDescent="0.25">
      <c r="A40" t="s">
        <v>63</v>
      </c>
      <c r="B40">
        <v>12</v>
      </c>
      <c r="C40" s="1">
        <v>17177.88</v>
      </c>
    </row>
    <row r="41" spans="1:3" x14ac:dyDescent="0.25">
      <c r="A41" t="s">
        <v>76</v>
      </c>
      <c r="B41">
        <v>1</v>
      </c>
      <c r="C41" s="1">
        <v>793.25</v>
      </c>
    </row>
    <row r="42" spans="1:3" x14ac:dyDescent="0.25">
      <c r="A42" t="s">
        <v>77</v>
      </c>
      <c r="B42">
        <v>1</v>
      </c>
      <c r="C42" s="1">
        <v>2175.2800000000002</v>
      </c>
    </row>
    <row r="43" spans="1:3" x14ac:dyDescent="0.25">
      <c r="A43" t="s">
        <v>64</v>
      </c>
      <c r="B43">
        <v>7</v>
      </c>
      <c r="C43" s="1">
        <v>13185.2</v>
      </c>
    </row>
    <row r="44" spans="1:3" x14ac:dyDescent="0.25">
      <c r="A44" t="s">
        <v>65</v>
      </c>
      <c r="B44">
        <v>7</v>
      </c>
      <c r="C44" s="1">
        <v>7847.28</v>
      </c>
    </row>
    <row r="45" spans="1:3" x14ac:dyDescent="0.25">
      <c r="A45" t="s">
        <v>66</v>
      </c>
      <c r="B45">
        <v>19</v>
      </c>
      <c r="C45" s="1">
        <v>20540.14</v>
      </c>
    </row>
    <row r="46" spans="1:3" x14ac:dyDescent="0.25">
      <c r="A46" t="s">
        <v>78</v>
      </c>
      <c r="B46">
        <v>54</v>
      </c>
      <c r="C46" s="1">
        <v>828.36</v>
      </c>
    </row>
    <row r="47" spans="1:3" x14ac:dyDescent="0.25">
      <c r="A47" t="s">
        <v>67</v>
      </c>
      <c r="B47">
        <v>56</v>
      </c>
      <c r="C47" s="1">
        <v>13405.84</v>
      </c>
    </row>
    <row r="48" spans="1:3" x14ac:dyDescent="0.25">
      <c r="A48" t="s">
        <v>79</v>
      </c>
      <c r="B48">
        <v>7</v>
      </c>
      <c r="C48" s="1">
        <v>58308.39</v>
      </c>
    </row>
    <row r="49" spans="1:3" x14ac:dyDescent="0.25">
      <c r="A49" t="s">
        <v>80</v>
      </c>
      <c r="B49">
        <v>1</v>
      </c>
      <c r="C49" s="1">
        <v>7332.87</v>
      </c>
    </row>
    <row r="50" spans="1:3" x14ac:dyDescent="0.25">
      <c r="A50" t="s">
        <v>68</v>
      </c>
      <c r="B50">
        <v>20</v>
      </c>
      <c r="C50" s="1">
        <v>2304</v>
      </c>
    </row>
    <row r="51" spans="1:3" x14ac:dyDescent="0.25">
      <c r="A51" t="s">
        <v>81</v>
      </c>
      <c r="B51">
        <v>1</v>
      </c>
      <c r="C51" s="1">
        <v>626.58000000000004</v>
      </c>
    </row>
    <row r="52" spans="1:3" x14ac:dyDescent="0.25">
      <c r="A52" t="s">
        <v>82</v>
      </c>
      <c r="B52">
        <v>1</v>
      </c>
      <c r="C52" s="1">
        <v>664.05</v>
      </c>
    </row>
    <row r="53" spans="1:3" x14ac:dyDescent="0.25">
      <c r="A53" t="s">
        <v>69</v>
      </c>
      <c r="B53">
        <v>68</v>
      </c>
      <c r="C53" s="1">
        <v>9888.56</v>
      </c>
    </row>
    <row r="54" spans="1:3" x14ac:dyDescent="0.25">
      <c r="C54" s="1">
        <f>SUM(C21:C53)</f>
        <v>481276.9800000001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EF6E1-84AB-466B-84DB-F3104F4BD87D}">
  <dimension ref="A1:F25"/>
  <sheetViews>
    <sheetView workbookViewId="0">
      <selection activeCell="C25" sqref="C25"/>
    </sheetView>
  </sheetViews>
  <sheetFormatPr defaultRowHeight="15" x14ac:dyDescent="0.25"/>
  <cols>
    <col min="1" max="1" width="10.85546875" customWidth="1"/>
    <col min="2" max="2" width="12.140625" bestFit="1" customWidth="1"/>
    <col min="3" max="3" width="13.28515625" bestFit="1" customWidth="1"/>
    <col min="4" max="5" width="12.140625" bestFit="1" customWidth="1"/>
    <col min="6" max="6" width="13.28515625" bestFit="1" customWidth="1"/>
  </cols>
  <sheetData>
    <row r="1" spans="1:6" x14ac:dyDescent="0.25">
      <c r="A1" t="s">
        <v>32</v>
      </c>
      <c r="B1" t="s">
        <v>3</v>
      </c>
      <c r="C1" t="s">
        <v>5</v>
      </c>
      <c r="D1" t="s">
        <v>6</v>
      </c>
      <c r="E1" t="s">
        <v>7</v>
      </c>
      <c r="F1" t="s">
        <v>17</v>
      </c>
    </row>
    <row r="2" spans="1:6" x14ac:dyDescent="0.25">
      <c r="A2" t="s">
        <v>34</v>
      </c>
      <c r="B2">
        <v>2</v>
      </c>
      <c r="C2">
        <v>0</v>
      </c>
      <c r="D2">
        <v>0</v>
      </c>
      <c r="E2">
        <v>0</v>
      </c>
      <c r="F2">
        <v>2</v>
      </c>
    </row>
    <row r="3" spans="1:6" x14ac:dyDescent="0.25">
      <c r="A3" t="s">
        <v>36</v>
      </c>
      <c r="B3">
        <v>0</v>
      </c>
      <c r="C3">
        <v>5</v>
      </c>
      <c r="D3">
        <v>0</v>
      </c>
      <c r="E3">
        <v>0</v>
      </c>
      <c r="F3">
        <v>5</v>
      </c>
    </row>
    <row r="4" spans="1:6" x14ac:dyDescent="0.25">
      <c r="A4" t="s">
        <v>37</v>
      </c>
      <c r="B4">
        <v>0</v>
      </c>
      <c r="C4">
        <v>0</v>
      </c>
      <c r="D4">
        <v>1</v>
      </c>
      <c r="E4">
        <v>0</v>
      </c>
      <c r="F4">
        <v>1</v>
      </c>
    </row>
    <row r="5" spans="1:6" x14ac:dyDescent="0.25">
      <c r="A5" t="s">
        <v>43</v>
      </c>
      <c r="B5">
        <v>0</v>
      </c>
      <c r="C5">
        <v>0</v>
      </c>
      <c r="D5">
        <v>0</v>
      </c>
      <c r="E5">
        <v>1</v>
      </c>
      <c r="F5">
        <v>1</v>
      </c>
    </row>
    <row r="6" spans="1:6" x14ac:dyDescent="0.25">
      <c r="A6" t="s">
        <v>17</v>
      </c>
      <c r="B6">
        <v>2</v>
      </c>
      <c r="C6">
        <v>5</v>
      </c>
      <c r="D6">
        <v>1</v>
      </c>
      <c r="E6">
        <v>1</v>
      </c>
      <c r="F6">
        <v>9</v>
      </c>
    </row>
    <row r="8" spans="1:6" x14ac:dyDescent="0.25">
      <c r="A8" t="s">
        <v>32</v>
      </c>
      <c r="B8">
        <v>4901.6499999999996</v>
      </c>
      <c r="C8">
        <v>3821.18</v>
      </c>
      <c r="D8">
        <v>4000</v>
      </c>
      <c r="E8">
        <v>2000</v>
      </c>
      <c r="F8" t="s">
        <v>17</v>
      </c>
    </row>
    <row r="9" spans="1:6" x14ac:dyDescent="0.25">
      <c r="A9" t="s">
        <v>34</v>
      </c>
      <c r="B9" s="1">
        <f>B$8*B2</f>
        <v>9803.2999999999993</v>
      </c>
      <c r="C9" s="1">
        <f t="shared" ref="C9:E9" si="0">C$8*C2</f>
        <v>0</v>
      </c>
      <c r="D9" s="1">
        <f t="shared" si="0"/>
        <v>0</v>
      </c>
      <c r="E9" s="1">
        <f t="shared" si="0"/>
        <v>0</v>
      </c>
      <c r="F9" s="1">
        <f>SUM(B9:E9)</f>
        <v>9803.2999999999993</v>
      </c>
    </row>
    <row r="10" spans="1:6" x14ac:dyDescent="0.25">
      <c r="A10" t="s">
        <v>36</v>
      </c>
      <c r="B10" s="1">
        <f t="shared" ref="B10:E10" si="1">B$8*B3</f>
        <v>0</v>
      </c>
      <c r="C10" s="1">
        <f t="shared" si="1"/>
        <v>19105.899999999998</v>
      </c>
      <c r="D10" s="1">
        <f t="shared" si="1"/>
        <v>0</v>
      </c>
      <c r="E10" s="1">
        <f t="shared" si="1"/>
        <v>0</v>
      </c>
      <c r="F10" s="1">
        <f t="shared" ref="F10:F12" si="2">SUM(B10:E10)</f>
        <v>19105.899999999998</v>
      </c>
    </row>
    <row r="11" spans="1:6" x14ac:dyDescent="0.25">
      <c r="A11" t="s">
        <v>37</v>
      </c>
      <c r="B11" s="1">
        <f t="shared" ref="B11:E11" si="3">B$8*B4</f>
        <v>0</v>
      </c>
      <c r="C11" s="1">
        <f t="shared" si="3"/>
        <v>0</v>
      </c>
      <c r="D11" s="1">
        <f t="shared" si="3"/>
        <v>4000</v>
      </c>
      <c r="E11" s="1">
        <f t="shared" si="3"/>
        <v>0</v>
      </c>
      <c r="F11" s="1">
        <f t="shared" si="2"/>
        <v>4000</v>
      </c>
    </row>
    <row r="12" spans="1:6" x14ac:dyDescent="0.25">
      <c r="A12" t="s">
        <v>43</v>
      </c>
      <c r="B12" s="1">
        <f t="shared" ref="B12:E12" si="4">B$8*B5</f>
        <v>0</v>
      </c>
      <c r="C12" s="1">
        <f t="shared" si="4"/>
        <v>0</v>
      </c>
      <c r="D12" s="1">
        <f t="shared" si="4"/>
        <v>0</v>
      </c>
      <c r="E12" s="1">
        <f t="shared" si="4"/>
        <v>2000</v>
      </c>
      <c r="F12" s="1">
        <f t="shared" si="2"/>
        <v>2000</v>
      </c>
    </row>
    <row r="13" spans="1:6" x14ac:dyDescent="0.25">
      <c r="A13" t="s">
        <v>17</v>
      </c>
      <c r="B13" s="1">
        <f>SUM(B9:B12)</f>
        <v>9803.2999999999993</v>
      </c>
      <c r="C13" s="1">
        <f t="shared" ref="C13:E13" si="5">SUM(C9:C12)</f>
        <v>19105.899999999998</v>
      </c>
      <c r="D13" s="1">
        <f t="shared" si="5"/>
        <v>4000</v>
      </c>
      <c r="E13" s="1">
        <f t="shared" si="5"/>
        <v>2000</v>
      </c>
      <c r="F13" s="1">
        <f>SUM(F9:F12)</f>
        <v>34909.199999999997</v>
      </c>
    </row>
    <row r="15" spans="1:6" x14ac:dyDescent="0.25">
      <c r="A15" t="s">
        <v>51</v>
      </c>
      <c r="B15">
        <v>2</v>
      </c>
      <c r="C15" s="1">
        <v>3834.3</v>
      </c>
    </row>
    <row r="16" spans="1:6" x14ac:dyDescent="0.25">
      <c r="A16" t="s">
        <v>52</v>
      </c>
      <c r="B16">
        <v>2</v>
      </c>
      <c r="C16" s="1">
        <v>1720.16</v>
      </c>
    </row>
    <row r="17" spans="1:3" x14ac:dyDescent="0.25">
      <c r="A17" t="s">
        <v>57</v>
      </c>
      <c r="B17">
        <v>2</v>
      </c>
      <c r="C17" s="1">
        <v>4407.7</v>
      </c>
    </row>
    <row r="18" spans="1:3" x14ac:dyDescent="0.25">
      <c r="A18" t="s">
        <v>58</v>
      </c>
      <c r="B18">
        <v>5</v>
      </c>
      <c r="C18" s="1">
        <v>12375.65</v>
      </c>
    </row>
    <row r="19" spans="1:3" x14ac:dyDescent="0.25">
      <c r="A19" t="s">
        <v>62</v>
      </c>
      <c r="B19">
        <v>5</v>
      </c>
      <c r="C19" s="1">
        <v>5304.95</v>
      </c>
    </row>
    <row r="20" spans="1:3" x14ac:dyDescent="0.25">
      <c r="A20" t="s">
        <v>63</v>
      </c>
      <c r="B20">
        <v>5</v>
      </c>
      <c r="C20" s="1">
        <v>7157.45</v>
      </c>
    </row>
    <row r="21" spans="1:3" x14ac:dyDescent="0.25">
      <c r="A21" t="s">
        <v>66</v>
      </c>
      <c r="B21">
        <v>2</v>
      </c>
      <c r="C21" s="1">
        <v>2162.12</v>
      </c>
    </row>
    <row r="22" spans="1:3" x14ac:dyDescent="0.25">
      <c r="A22" t="s">
        <v>67</v>
      </c>
      <c r="B22">
        <v>2</v>
      </c>
      <c r="C22" s="1">
        <v>478.78</v>
      </c>
    </row>
    <row r="23" spans="1:3" x14ac:dyDescent="0.25">
      <c r="A23" t="s">
        <v>69</v>
      </c>
      <c r="B23">
        <v>8</v>
      </c>
      <c r="C23" s="1">
        <v>1163.3599999999999</v>
      </c>
    </row>
    <row r="24" spans="1:3" x14ac:dyDescent="0.25">
      <c r="A24" t="s">
        <v>70</v>
      </c>
      <c r="B24">
        <v>1</v>
      </c>
      <c r="C24" s="1">
        <v>180</v>
      </c>
    </row>
    <row r="25" spans="1:3" x14ac:dyDescent="0.25">
      <c r="C25" s="1">
        <f>SUM(C15:C24)</f>
        <v>38784.47</v>
      </c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1F39C-8873-48C5-A41F-08E36CF50C0F}">
  <dimension ref="A1:F15"/>
  <sheetViews>
    <sheetView workbookViewId="0">
      <selection activeCell="C15" sqref="C15"/>
    </sheetView>
  </sheetViews>
  <sheetFormatPr defaultRowHeight="15" x14ac:dyDescent="0.25"/>
  <cols>
    <col min="1" max="1" width="10.7109375" customWidth="1"/>
    <col min="2" max="2" width="12.140625" bestFit="1" customWidth="1"/>
    <col min="3" max="4" width="13.28515625" bestFit="1" customWidth="1"/>
    <col min="5" max="5" width="12.140625" bestFit="1" customWidth="1"/>
    <col min="6" max="6" width="13.28515625" bestFit="1" customWidth="1"/>
  </cols>
  <sheetData>
    <row r="1" spans="1:6" x14ac:dyDescent="0.25">
      <c r="A1" t="s">
        <v>32</v>
      </c>
      <c r="B1" t="s">
        <v>8</v>
      </c>
      <c r="C1" t="s">
        <v>9</v>
      </c>
      <c r="D1" t="s">
        <v>14</v>
      </c>
      <c r="E1" t="s">
        <v>15</v>
      </c>
      <c r="F1" t="s">
        <v>17</v>
      </c>
    </row>
    <row r="2" spans="1:6" x14ac:dyDescent="0.25">
      <c r="A2" t="s">
        <v>46</v>
      </c>
      <c r="B2">
        <v>1</v>
      </c>
      <c r="C2">
        <v>0</v>
      </c>
      <c r="D2">
        <v>0</v>
      </c>
      <c r="E2">
        <v>0</v>
      </c>
      <c r="F2">
        <v>1</v>
      </c>
    </row>
    <row r="3" spans="1:6" x14ac:dyDescent="0.25">
      <c r="A3" t="s">
        <v>47</v>
      </c>
      <c r="B3">
        <v>0</v>
      </c>
      <c r="C3">
        <v>5</v>
      </c>
      <c r="D3">
        <v>0</v>
      </c>
      <c r="E3">
        <v>0</v>
      </c>
      <c r="F3">
        <v>5</v>
      </c>
    </row>
    <row r="4" spans="1:6" x14ac:dyDescent="0.25">
      <c r="A4" t="s">
        <v>40</v>
      </c>
      <c r="B4">
        <v>0</v>
      </c>
      <c r="C4">
        <v>0</v>
      </c>
      <c r="D4">
        <v>4</v>
      </c>
      <c r="E4">
        <v>0</v>
      </c>
      <c r="F4">
        <v>4</v>
      </c>
    </row>
    <row r="5" spans="1:6" x14ac:dyDescent="0.25">
      <c r="A5" t="s">
        <v>41</v>
      </c>
      <c r="B5">
        <v>0</v>
      </c>
      <c r="C5">
        <v>0</v>
      </c>
      <c r="D5">
        <v>0</v>
      </c>
      <c r="E5">
        <v>1</v>
      </c>
      <c r="F5">
        <v>1</v>
      </c>
    </row>
    <row r="6" spans="1:6" x14ac:dyDescent="0.25">
      <c r="A6" t="s">
        <v>17</v>
      </c>
      <c r="B6">
        <v>1</v>
      </c>
      <c r="C6">
        <v>5</v>
      </c>
      <c r="D6">
        <v>4</v>
      </c>
      <c r="E6">
        <v>1</v>
      </c>
      <c r="F6">
        <v>11</v>
      </c>
    </row>
    <row r="8" spans="1:6" x14ac:dyDescent="0.25">
      <c r="A8" t="s">
        <v>32</v>
      </c>
      <c r="B8">
        <v>6000</v>
      </c>
      <c r="C8">
        <v>6000</v>
      </c>
      <c r="D8">
        <v>4000</v>
      </c>
      <c r="E8">
        <v>3000</v>
      </c>
      <c r="F8" t="s">
        <v>17</v>
      </c>
    </row>
    <row r="9" spans="1:6" x14ac:dyDescent="0.25">
      <c r="A9" t="s">
        <v>46</v>
      </c>
      <c r="B9" s="1">
        <f>B$8*B2</f>
        <v>6000</v>
      </c>
      <c r="C9" s="1">
        <f t="shared" ref="C9:E9" si="0">C$8*C2</f>
        <v>0</v>
      </c>
      <c r="D9" s="1">
        <f t="shared" si="0"/>
        <v>0</v>
      </c>
      <c r="E9" s="1">
        <f t="shared" si="0"/>
        <v>0</v>
      </c>
      <c r="F9" s="1">
        <f>SUM(B9:E9)</f>
        <v>6000</v>
      </c>
    </row>
    <row r="10" spans="1:6" x14ac:dyDescent="0.25">
      <c r="A10" t="s">
        <v>47</v>
      </c>
      <c r="B10" s="1">
        <f t="shared" ref="B10:E10" si="1">B$8*B3</f>
        <v>0</v>
      </c>
      <c r="C10" s="1">
        <f t="shared" si="1"/>
        <v>30000</v>
      </c>
      <c r="D10" s="1">
        <f t="shared" si="1"/>
        <v>0</v>
      </c>
      <c r="E10" s="1">
        <f t="shared" si="1"/>
        <v>0</v>
      </c>
      <c r="F10" s="1">
        <f t="shared" ref="F10:F12" si="2">SUM(B10:E10)</f>
        <v>30000</v>
      </c>
    </row>
    <row r="11" spans="1:6" x14ac:dyDescent="0.25">
      <c r="A11" t="s">
        <v>40</v>
      </c>
      <c r="B11" s="1">
        <f t="shared" ref="B11:E11" si="3">B$8*B4</f>
        <v>0</v>
      </c>
      <c r="C11" s="1">
        <f t="shared" si="3"/>
        <v>0</v>
      </c>
      <c r="D11" s="1">
        <f t="shared" si="3"/>
        <v>16000</v>
      </c>
      <c r="E11" s="1">
        <f t="shared" si="3"/>
        <v>0</v>
      </c>
      <c r="F11" s="1">
        <f t="shared" si="2"/>
        <v>16000</v>
      </c>
    </row>
    <row r="12" spans="1:6" x14ac:dyDescent="0.25">
      <c r="A12" t="s">
        <v>41</v>
      </c>
      <c r="B12" s="1">
        <f t="shared" ref="B12:E12" si="4">B$8*B5</f>
        <v>0</v>
      </c>
      <c r="C12" s="1">
        <f t="shared" si="4"/>
        <v>0</v>
      </c>
      <c r="D12" s="1">
        <f t="shared" si="4"/>
        <v>0</v>
      </c>
      <c r="E12" s="1">
        <f t="shared" si="4"/>
        <v>3000</v>
      </c>
      <c r="F12" s="1">
        <f t="shared" si="2"/>
        <v>3000</v>
      </c>
    </row>
    <row r="13" spans="1:6" x14ac:dyDescent="0.25">
      <c r="A13" t="s">
        <v>17</v>
      </c>
      <c r="B13" s="1">
        <f>SUM(B9:B12)</f>
        <v>6000</v>
      </c>
      <c r="C13" s="1">
        <f t="shared" ref="C13:E13" si="5">SUM(C9:C12)</f>
        <v>30000</v>
      </c>
      <c r="D13" s="1">
        <f t="shared" si="5"/>
        <v>16000</v>
      </c>
      <c r="E13" s="1">
        <f t="shared" si="5"/>
        <v>3000</v>
      </c>
      <c r="F13" s="1">
        <f>SUM(F9:F12)</f>
        <v>55000</v>
      </c>
    </row>
    <row r="15" spans="1:6" x14ac:dyDescent="0.25">
      <c r="A15" t="s">
        <v>70</v>
      </c>
      <c r="B15">
        <v>10</v>
      </c>
      <c r="C15" s="1">
        <v>1800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04783-5437-457A-9D69-FA7F0449D90A}">
  <dimension ref="A1:H41"/>
  <sheetViews>
    <sheetView topLeftCell="A10" workbookViewId="0">
      <selection activeCell="C41" sqref="C41"/>
    </sheetView>
  </sheetViews>
  <sheetFormatPr defaultRowHeight="15" x14ac:dyDescent="0.25"/>
  <cols>
    <col min="1" max="1" width="11" customWidth="1"/>
    <col min="2" max="2" width="13.28515625" bestFit="1" customWidth="1"/>
    <col min="3" max="3" width="14.28515625" bestFit="1" customWidth="1"/>
    <col min="4" max="4" width="13.28515625" bestFit="1" customWidth="1"/>
    <col min="5" max="6" width="12.140625" bestFit="1" customWidth="1"/>
    <col min="7" max="7" width="13.28515625" bestFit="1" customWidth="1"/>
    <col min="8" max="8" width="14.28515625" bestFit="1" customWidth="1"/>
  </cols>
  <sheetData>
    <row r="1" spans="1:8" x14ac:dyDescent="0.25">
      <c r="A1" t="s">
        <v>32</v>
      </c>
      <c r="B1" t="s">
        <v>3</v>
      </c>
      <c r="C1" t="s">
        <v>4</v>
      </c>
      <c r="D1" t="s">
        <v>5</v>
      </c>
      <c r="E1" t="s">
        <v>11</v>
      </c>
      <c r="F1" t="s">
        <v>15</v>
      </c>
      <c r="G1" t="s">
        <v>16</v>
      </c>
      <c r="H1" t="s">
        <v>17</v>
      </c>
    </row>
    <row r="2" spans="1:8" x14ac:dyDescent="0.25">
      <c r="A2" t="s">
        <v>34</v>
      </c>
      <c r="B2">
        <v>18</v>
      </c>
      <c r="C2">
        <v>0</v>
      </c>
      <c r="D2">
        <v>0</v>
      </c>
      <c r="E2">
        <v>0</v>
      </c>
      <c r="F2">
        <v>0</v>
      </c>
      <c r="G2">
        <v>0</v>
      </c>
      <c r="H2">
        <v>18</v>
      </c>
    </row>
    <row r="3" spans="1:8" x14ac:dyDescent="0.25">
      <c r="A3" t="s">
        <v>35</v>
      </c>
      <c r="B3">
        <v>0</v>
      </c>
      <c r="C3">
        <v>1</v>
      </c>
      <c r="D3">
        <v>0</v>
      </c>
      <c r="E3">
        <v>0</v>
      </c>
      <c r="F3">
        <v>0</v>
      </c>
      <c r="G3">
        <v>0</v>
      </c>
      <c r="H3">
        <v>1</v>
      </c>
    </row>
    <row r="4" spans="1:8" x14ac:dyDescent="0.25">
      <c r="A4" t="s">
        <v>36</v>
      </c>
      <c r="B4">
        <v>0</v>
      </c>
      <c r="C4">
        <v>0</v>
      </c>
      <c r="D4">
        <v>23</v>
      </c>
      <c r="E4">
        <v>0</v>
      </c>
      <c r="F4">
        <v>0</v>
      </c>
      <c r="G4">
        <v>0</v>
      </c>
      <c r="H4">
        <v>23</v>
      </c>
    </row>
    <row r="5" spans="1:8" x14ac:dyDescent="0.25">
      <c r="A5" t="s">
        <v>48</v>
      </c>
      <c r="B5">
        <v>0</v>
      </c>
      <c r="C5">
        <v>0</v>
      </c>
      <c r="D5">
        <v>0</v>
      </c>
      <c r="E5">
        <v>1</v>
      </c>
      <c r="F5">
        <v>0</v>
      </c>
      <c r="G5">
        <v>0</v>
      </c>
      <c r="H5">
        <v>1</v>
      </c>
    </row>
    <row r="6" spans="1:8" x14ac:dyDescent="0.25">
      <c r="A6" t="s">
        <v>41</v>
      </c>
      <c r="B6">
        <v>0</v>
      </c>
      <c r="C6">
        <v>0</v>
      </c>
      <c r="D6">
        <v>0</v>
      </c>
      <c r="E6">
        <v>0</v>
      </c>
      <c r="F6">
        <v>2</v>
      </c>
      <c r="G6">
        <v>0</v>
      </c>
      <c r="H6">
        <v>2</v>
      </c>
    </row>
    <row r="7" spans="1:8" x14ac:dyDescent="0.25">
      <c r="A7" t="s">
        <v>42</v>
      </c>
      <c r="B7">
        <v>0</v>
      </c>
      <c r="C7">
        <v>0</v>
      </c>
      <c r="D7">
        <v>0</v>
      </c>
      <c r="E7">
        <v>0</v>
      </c>
      <c r="F7">
        <v>0</v>
      </c>
      <c r="G7">
        <v>3</v>
      </c>
      <c r="H7">
        <v>3</v>
      </c>
    </row>
    <row r="8" spans="1:8" x14ac:dyDescent="0.25">
      <c r="A8" t="s">
        <v>17</v>
      </c>
      <c r="B8">
        <v>18</v>
      </c>
      <c r="C8">
        <v>1</v>
      </c>
      <c r="D8">
        <v>23</v>
      </c>
      <c r="E8">
        <v>1</v>
      </c>
      <c r="F8">
        <v>2</v>
      </c>
      <c r="G8">
        <v>3</v>
      </c>
      <c r="H8">
        <v>48</v>
      </c>
    </row>
    <row r="10" spans="1:8" x14ac:dyDescent="0.25">
      <c r="A10" t="s">
        <v>32</v>
      </c>
      <c r="B10">
        <v>4901.6499999999996</v>
      </c>
      <c r="C10">
        <v>12830.04</v>
      </c>
      <c r="D10">
        <v>3821.18</v>
      </c>
      <c r="E10">
        <v>4000</v>
      </c>
      <c r="F10">
        <v>3000</v>
      </c>
      <c r="G10">
        <v>4000</v>
      </c>
      <c r="H10" t="s">
        <v>17</v>
      </c>
    </row>
    <row r="11" spans="1:8" x14ac:dyDescent="0.25">
      <c r="A11" t="s">
        <v>34</v>
      </c>
      <c r="B11" s="1">
        <f>B$10*B2</f>
        <v>88229.7</v>
      </c>
      <c r="C11" s="1">
        <f t="shared" ref="C11:G11" si="0">C$10*C2</f>
        <v>0</v>
      </c>
      <c r="D11" s="1">
        <f t="shared" si="0"/>
        <v>0</v>
      </c>
      <c r="E11" s="1">
        <f t="shared" si="0"/>
        <v>0</v>
      </c>
      <c r="F11" s="1">
        <f t="shared" si="0"/>
        <v>0</v>
      </c>
      <c r="G11" s="1">
        <f t="shared" si="0"/>
        <v>0</v>
      </c>
      <c r="H11" s="1">
        <f>SUM(B11:G11)</f>
        <v>88229.7</v>
      </c>
    </row>
    <row r="12" spans="1:8" x14ac:dyDescent="0.25">
      <c r="A12" t="s">
        <v>35</v>
      </c>
      <c r="B12" s="1">
        <f t="shared" ref="B12:G12" si="1">B$10*B3</f>
        <v>0</v>
      </c>
      <c r="C12" s="1">
        <f t="shared" si="1"/>
        <v>12830.04</v>
      </c>
      <c r="D12" s="1">
        <f t="shared" si="1"/>
        <v>0</v>
      </c>
      <c r="E12" s="1">
        <f t="shared" si="1"/>
        <v>0</v>
      </c>
      <c r="F12" s="1">
        <f t="shared" si="1"/>
        <v>0</v>
      </c>
      <c r="G12" s="1">
        <f t="shared" si="1"/>
        <v>0</v>
      </c>
      <c r="H12" s="1">
        <f t="shared" ref="H12:H16" si="2">SUM(B12:G12)</f>
        <v>12830.04</v>
      </c>
    </row>
    <row r="13" spans="1:8" x14ac:dyDescent="0.25">
      <c r="A13" t="s">
        <v>36</v>
      </c>
      <c r="B13" s="1">
        <f t="shared" ref="B13:G13" si="3">B$10*B4</f>
        <v>0</v>
      </c>
      <c r="C13" s="1">
        <f t="shared" si="3"/>
        <v>0</v>
      </c>
      <c r="D13" s="1">
        <f t="shared" si="3"/>
        <v>87887.14</v>
      </c>
      <c r="E13" s="1">
        <f t="shared" si="3"/>
        <v>0</v>
      </c>
      <c r="F13" s="1">
        <f t="shared" si="3"/>
        <v>0</v>
      </c>
      <c r="G13" s="1">
        <f t="shared" si="3"/>
        <v>0</v>
      </c>
      <c r="H13" s="1">
        <f t="shared" si="2"/>
        <v>87887.14</v>
      </c>
    </row>
    <row r="14" spans="1:8" x14ac:dyDescent="0.25">
      <c r="A14" t="s">
        <v>48</v>
      </c>
      <c r="B14" s="1">
        <f t="shared" ref="B14:G14" si="4">B$10*B5</f>
        <v>0</v>
      </c>
      <c r="C14" s="1">
        <f t="shared" si="4"/>
        <v>0</v>
      </c>
      <c r="D14" s="1">
        <f t="shared" si="4"/>
        <v>0</v>
      </c>
      <c r="E14" s="1">
        <f t="shared" si="4"/>
        <v>4000</v>
      </c>
      <c r="F14" s="1">
        <f t="shared" si="4"/>
        <v>0</v>
      </c>
      <c r="G14" s="1">
        <f t="shared" si="4"/>
        <v>0</v>
      </c>
      <c r="H14" s="1">
        <f t="shared" si="2"/>
        <v>4000</v>
      </c>
    </row>
    <row r="15" spans="1:8" x14ac:dyDescent="0.25">
      <c r="A15" t="s">
        <v>41</v>
      </c>
      <c r="B15" s="1">
        <f t="shared" ref="B15:G15" si="5">B$10*B6</f>
        <v>0</v>
      </c>
      <c r="C15" s="1">
        <f t="shared" si="5"/>
        <v>0</v>
      </c>
      <c r="D15" s="1">
        <f t="shared" si="5"/>
        <v>0</v>
      </c>
      <c r="E15" s="1">
        <f t="shared" si="5"/>
        <v>0</v>
      </c>
      <c r="F15" s="1">
        <f t="shared" si="5"/>
        <v>6000</v>
      </c>
      <c r="G15" s="1">
        <f t="shared" si="5"/>
        <v>0</v>
      </c>
      <c r="H15" s="1">
        <f t="shared" si="2"/>
        <v>6000</v>
      </c>
    </row>
    <row r="16" spans="1:8" x14ac:dyDescent="0.25">
      <c r="A16" t="s">
        <v>42</v>
      </c>
      <c r="B16" s="1">
        <f t="shared" ref="B16:G16" si="6">B$10*B7</f>
        <v>0</v>
      </c>
      <c r="C16" s="1">
        <f t="shared" si="6"/>
        <v>0</v>
      </c>
      <c r="D16" s="1">
        <f t="shared" si="6"/>
        <v>0</v>
      </c>
      <c r="E16" s="1">
        <f t="shared" si="6"/>
        <v>0</v>
      </c>
      <c r="F16" s="1">
        <f t="shared" si="6"/>
        <v>0</v>
      </c>
      <c r="G16" s="1">
        <f t="shared" si="6"/>
        <v>12000</v>
      </c>
      <c r="H16" s="1">
        <f t="shared" si="2"/>
        <v>12000</v>
      </c>
    </row>
    <row r="17" spans="1:8" x14ac:dyDescent="0.25">
      <c r="A17" t="s">
        <v>17</v>
      </c>
      <c r="B17" s="1">
        <f>SUM(B11:B16)</f>
        <v>88229.7</v>
      </c>
      <c r="C17" s="1">
        <f t="shared" ref="C17:G17" si="7">SUM(C11:C16)</f>
        <v>12830.04</v>
      </c>
      <c r="D17" s="1">
        <f t="shared" si="7"/>
        <v>87887.14</v>
      </c>
      <c r="E17" s="1">
        <f t="shared" si="7"/>
        <v>4000</v>
      </c>
      <c r="F17" s="1">
        <f t="shared" si="7"/>
        <v>6000</v>
      </c>
      <c r="G17" s="1">
        <f t="shared" si="7"/>
        <v>12000</v>
      </c>
      <c r="H17" s="1">
        <f>SUM(H11:H16)</f>
        <v>210946.88</v>
      </c>
    </row>
    <row r="19" spans="1:8" x14ac:dyDescent="0.25">
      <c r="A19" t="s">
        <v>49</v>
      </c>
      <c r="B19">
        <v>9</v>
      </c>
      <c r="C19" s="1">
        <v>1395.18</v>
      </c>
    </row>
    <row r="20" spans="1:8" x14ac:dyDescent="0.25">
      <c r="A20" t="s">
        <v>71</v>
      </c>
      <c r="B20">
        <v>1</v>
      </c>
      <c r="C20" s="1">
        <v>262.63</v>
      </c>
    </row>
    <row r="21" spans="1:8" x14ac:dyDescent="0.25">
      <c r="A21" t="s">
        <v>51</v>
      </c>
      <c r="B21">
        <v>18</v>
      </c>
      <c r="C21" s="1">
        <v>34508.699999999997</v>
      </c>
    </row>
    <row r="22" spans="1:8" x14ac:dyDescent="0.25">
      <c r="A22" t="s">
        <v>52</v>
      </c>
      <c r="B22">
        <v>18</v>
      </c>
      <c r="C22" s="1">
        <v>15481.44</v>
      </c>
    </row>
    <row r="23" spans="1:8" x14ac:dyDescent="0.25">
      <c r="A23" t="s">
        <v>53</v>
      </c>
      <c r="B23">
        <v>2</v>
      </c>
      <c r="C23" s="1">
        <v>2223.6999999999998</v>
      </c>
    </row>
    <row r="24" spans="1:8" x14ac:dyDescent="0.25">
      <c r="A24" t="s">
        <v>54</v>
      </c>
      <c r="B24">
        <v>3</v>
      </c>
      <c r="C24" s="1">
        <v>7264.47</v>
      </c>
    </row>
    <row r="25" spans="1:8" x14ac:dyDescent="0.25">
      <c r="A25" t="s">
        <v>55</v>
      </c>
      <c r="B25">
        <v>9</v>
      </c>
      <c r="C25" s="1">
        <v>18144</v>
      </c>
    </row>
    <row r="26" spans="1:8" x14ac:dyDescent="0.25">
      <c r="A26" t="s">
        <v>56</v>
      </c>
      <c r="B26">
        <v>1</v>
      </c>
      <c r="C26" s="1">
        <v>3554.13</v>
      </c>
    </row>
    <row r="27" spans="1:8" x14ac:dyDescent="0.25">
      <c r="A27" t="s">
        <v>57</v>
      </c>
      <c r="B27">
        <v>9</v>
      </c>
      <c r="C27" s="1">
        <v>19834.650000000001</v>
      </c>
    </row>
    <row r="28" spans="1:8" x14ac:dyDescent="0.25">
      <c r="A28" t="s">
        <v>58</v>
      </c>
      <c r="B28">
        <v>23</v>
      </c>
      <c r="C28" s="1">
        <v>56927.99</v>
      </c>
    </row>
    <row r="29" spans="1:8" x14ac:dyDescent="0.25">
      <c r="A29" t="s">
        <v>59</v>
      </c>
      <c r="B29">
        <v>1</v>
      </c>
      <c r="C29" s="1">
        <v>345.46</v>
      </c>
    </row>
    <row r="30" spans="1:8" x14ac:dyDescent="0.25">
      <c r="A30" t="s">
        <v>60</v>
      </c>
      <c r="B30">
        <v>1</v>
      </c>
      <c r="C30" s="1">
        <v>1265.67</v>
      </c>
    </row>
    <row r="31" spans="1:8" x14ac:dyDescent="0.25">
      <c r="A31" t="s">
        <v>61</v>
      </c>
      <c r="B31">
        <v>1</v>
      </c>
      <c r="C31" s="1">
        <v>1801.33</v>
      </c>
    </row>
    <row r="32" spans="1:8" x14ac:dyDescent="0.25">
      <c r="A32" t="s">
        <v>62</v>
      </c>
      <c r="B32">
        <v>23</v>
      </c>
      <c r="C32" s="1">
        <v>24402.77</v>
      </c>
    </row>
    <row r="33" spans="1:3" x14ac:dyDescent="0.25">
      <c r="A33" t="s">
        <v>63</v>
      </c>
      <c r="B33">
        <v>23</v>
      </c>
      <c r="C33" s="1">
        <v>32924.269999999997</v>
      </c>
    </row>
    <row r="34" spans="1:3" x14ac:dyDescent="0.25">
      <c r="A34" t="s">
        <v>64</v>
      </c>
      <c r="B34">
        <v>1</v>
      </c>
      <c r="C34" s="1">
        <v>1883.6</v>
      </c>
    </row>
    <row r="35" spans="1:3" x14ac:dyDescent="0.25">
      <c r="A35" t="s">
        <v>65</v>
      </c>
      <c r="B35">
        <v>1</v>
      </c>
      <c r="C35" s="1">
        <v>1121.04</v>
      </c>
    </row>
    <row r="36" spans="1:3" x14ac:dyDescent="0.25">
      <c r="A36" t="s">
        <v>66</v>
      </c>
      <c r="B36">
        <v>18</v>
      </c>
      <c r="C36" s="1">
        <v>19459.080000000002</v>
      </c>
    </row>
    <row r="37" spans="1:3" x14ac:dyDescent="0.25">
      <c r="A37" t="s">
        <v>67</v>
      </c>
      <c r="B37">
        <v>31</v>
      </c>
      <c r="C37" s="1">
        <v>7421.09</v>
      </c>
    </row>
    <row r="38" spans="1:3" x14ac:dyDescent="0.25">
      <c r="A38" t="s">
        <v>68</v>
      </c>
      <c r="B38">
        <v>9</v>
      </c>
      <c r="C38" s="1">
        <v>1036.8</v>
      </c>
    </row>
    <row r="39" spans="1:3" x14ac:dyDescent="0.25">
      <c r="A39" t="s">
        <v>69</v>
      </c>
      <c r="B39">
        <v>32</v>
      </c>
      <c r="C39" s="1">
        <v>4653.4399999999996</v>
      </c>
    </row>
    <row r="40" spans="1:3" x14ac:dyDescent="0.25">
      <c r="A40" t="s">
        <v>70</v>
      </c>
      <c r="B40">
        <v>1</v>
      </c>
      <c r="C40" s="1">
        <v>180</v>
      </c>
    </row>
    <row r="41" spans="1:3" x14ac:dyDescent="0.25">
      <c r="C41" s="1">
        <f>SUM(C19:C40)</f>
        <v>256091.43999999997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24DDA-95B0-435D-B88B-7847B55DC69A}">
  <dimension ref="A1:F21"/>
  <sheetViews>
    <sheetView workbookViewId="0">
      <selection activeCell="C21" sqref="C21"/>
    </sheetView>
  </sheetViews>
  <sheetFormatPr defaultRowHeight="15" x14ac:dyDescent="0.25"/>
  <cols>
    <col min="1" max="1" width="10.7109375" customWidth="1"/>
    <col min="2" max="2" width="12.140625" bestFit="1" customWidth="1"/>
    <col min="3" max="3" width="13.28515625" bestFit="1" customWidth="1"/>
    <col min="4" max="5" width="12.140625" bestFit="1" customWidth="1"/>
    <col min="6" max="6" width="13.28515625" bestFit="1" customWidth="1"/>
  </cols>
  <sheetData>
    <row r="1" spans="1:6" x14ac:dyDescent="0.25">
      <c r="A1" t="s">
        <v>32</v>
      </c>
      <c r="B1" t="s">
        <v>3</v>
      </c>
      <c r="C1" t="s">
        <v>6</v>
      </c>
      <c r="D1" t="s">
        <v>12</v>
      </c>
      <c r="E1" t="s">
        <v>14</v>
      </c>
      <c r="F1" t="s">
        <v>17</v>
      </c>
    </row>
    <row r="2" spans="1:6" x14ac:dyDescent="0.25">
      <c r="A2" t="s">
        <v>34</v>
      </c>
      <c r="B2">
        <v>2</v>
      </c>
      <c r="C2">
        <v>0</v>
      </c>
      <c r="D2">
        <v>0</v>
      </c>
      <c r="E2">
        <v>0</v>
      </c>
      <c r="F2">
        <v>2</v>
      </c>
    </row>
    <row r="3" spans="1:6" x14ac:dyDescent="0.25">
      <c r="A3" t="s">
        <v>37</v>
      </c>
      <c r="B3">
        <v>0</v>
      </c>
      <c r="C3">
        <v>1</v>
      </c>
      <c r="D3">
        <v>0</v>
      </c>
      <c r="E3">
        <v>0</v>
      </c>
      <c r="F3">
        <v>1</v>
      </c>
    </row>
    <row r="4" spans="1:6" x14ac:dyDescent="0.25">
      <c r="A4" t="s">
        <v>39</v>
      </c>
      <c r="B4">
        <v>0</v>
      </c>
      <c r="C4">
        <v>0</v>
      </c>
      <c r="D4">
        <v>1</v>
      </c>
      <c r="E4">
        <v>0</v>
      </c>
      <c r="F4">
        <v>1</v>
      </c>
    </row>
    <row r="5" spans="1:6" x14ac:dyDescent="0.25">
      <c r="A5" t="s">
        <v>40</v>
      </c>
      <c r="B5">
        <v>0</v>
      </c>
      <c r="C5">
        <v>0</v>
      </c>
      <c r="D5">
        <v>0</v>
      </c>
      <c r="E5">
        <v>1</v>
      </c>
      <c r="F5">
        <v>1</v>
      </c>
    </row>
    <row r="6" spans="1:6" x14ac:dyDescent="0.25">
      <c r="A6" t="s">
        <v>17</v>
      </c>
      <c r="B6">
        <v>2</v>
      </c>
      <c r="C6">
        <v>1</v>
      </c>
      <c r="D6">
        <v>1</v>
      </c>
      <c r="E6">
        <v>1</v>
      </c>
      <c r="F6">
        <v>5</v>
      </c>
    </row>
    <row r="8" spans="1:6" x14ac:dyDescent="0.25">
      <c r="A8" t="s">
        <v>32</v>
      </c>
      <c r="B8">
        <v>4901.6499999999996</v>
      </c>
      <c r="C8">
        <v>4000</v>
      </c>
      <c r="D8">
        <v>4000</v>
      </c>
      <c r="E8">
        <v>4000</v>
      </c>
      <c r="F8" t="s">
        <v>17</v>
      </c>
    </row>
    <row r="9" spans="1:6" x14ac:dyDescent="0.25">
      <c r="A9" t="s">
        <v>34</v>
      </c>
      <c r="B9" s="1">
        <f>B$8*B2</f>
        <v>9803.2999999999993</v>
      </c>
      <c r="C9" s="1">
        <f t="shared" ref="C9:E9" si="0">C$8*C2</f>
        <v>0</v>
      </c>
      <c r="D9" s="1">
        <f t="shared" si="0"/>
        <v>0</v>
      </c>
      <c r="E9" s="1">
        <f t="shared" si="0"/>
        <v>0</v>
      </c>
      <c r="F9" s="1">
        <f>SUM(B9:E9)</f>
        <v>9803.2999999999993</v>
      </c>
    </row>
    <row r="10" spans="1:6" x14ac:dyDescent="0.25">
      <c r="A10" t="s">
        <v>37</v>
      </c>
      <c r="B10" s="1">
        <f t="shared" ref="B10:E10" si="1">B$8*B3</f>
        <v>0</v>
      </c>
      <c r="C10" s="1">
        <f t="shared" si="1"/>
        <v>4000</v>
      </c>
      <c r="D10" s="1">
        <f t="shared" si="1"/>
        <v>0</v>
      </c>
      <c r="E10" s="1">
        <f t="shared" si="1"/>
        <v>0</v>
      </c>
      <c r="F10" s="1">
        <f t="shared" ref="F10:F12" si="2">SUM(B10:E10)</f>
        <v>4000</v>
      </c>
    </row>
    <row r="11" spans="1:6" x14ac:dyDescent="0.25">
      <c r="A11" t="s">
        <v>39</v>
      </c>
      <c r="B11" s="1">
        <f t="shared" ref="B11:E11" si="3">B$8*B4</f>
        <v>0</v>
      </c>
      <c r="C11" s="1">
        <f t="shared" si="3"/>
        <v>0</v>
      </c>
      <c r="D11" s="1">
        <f t="shared" si="3"/>
        <v>4000</v>
      </c>
      <c r="E11" s="1">
        <f t="shared" si="3"/>
        <v>0</v>
      </c>
      <c r="F11" s="1">
        <f t="shared" si="2"/>
        <v>4000</v>
      </c>
    </row>
    <row r="12" spans="1:6" x14ac:dyDescent="0.25">
      <c r="A12" t="s">
        <v>40</v>
      </c>
      <c r="B12" s="1">
        <f t="shared" ref="B12:E12" si="4">B$8*B5</f>
        <v>0</v>
      </c>
      <c r="C12" s="1">
        <f t="shared" si="4"/>
        <v>0</v>
      </c>
      <c r="D12" s="1">
        <f t="shared" si="4"/>
        <v>0</v>
      </c>
      <c r="E12" s="1">
        <f t="shared" si="4"/>
        <v>4000</v>
      </c>
      <c r="F12" s="1">
        <f t="shared" si="2"/>
        <v>4000</v>
      </c>
    </row>
    <row r="13" spans="1:6" x14ac:dyDescent="0.25">
      <c r="A13" t="s">
        <v>17</v>
      </c>
      <c r="B13" s="1">
        <f>SUM(B9:B12)</f>
        <v>9803.2999999999993</v>
      </c>
      <c r="C13" s="1">
        <f t="shared" ref="C13:E13" si="5">SUM(C9:C12)</f>
        <v>4000</v>
      </c>
      <c r="D13" s="1">
        <f t="shared" si="5"/>
        <v>4000</v>
      </c>
      <c r="E13" s="1">
        <f>SUM(E9:E12)</f>
        <v>4000</v>
      </c>
      <c r="F13" s="1">
        <f>SUM(F9:F12)</f>
        <v>21803.3</v>
      </c>
    </row>
    <row r="15" spans="1:6" x14ac:dyDescent="0.25">
      <c r="A15" t="s">
        <v>51</v>
      </c>
      <c r="B15">
        <v>2</v>
      </c>
      <c r="C15" s="1">
        <v>3834.3</v>
      </c>
    </row>
    <row r="16" spans="1:6" x14ac:dyDescent="0.25">
      <c r="A16" t="s">
        <v>52</v>
      </c>
      <c r="B16">
        <v>2</v>
      </c>
      <c r="C16" s="1">
        <v>1720.16</v>
      </c>
    </row>
    <row r="17" spans="1:3" x14ac:dyDescent="0.25">
      <c r="A17" t="s">
        <v>57</v>
      </c>
      <c r="B17">
        <v>2</v>
      </c>
      <c r="C17" s="1">
        <v>4407.7</v>
      </c>
    </row>
    <row r="18" spans="1:3" x14ac:dyDescent="0.25">
      <c r="A18" t="s">
        <v>66</v>
      </c>
      <c r="B18">
        <v>2</v>
      </c>
      <c r="C18" s="1">
        <v>2162.12</v>
      </c>
    </row>
    <row r="19" spans="1:3" x14ac:dyDescent="0.25">
      <c r="A19" t="s">
        <v>67</v>
      </c>
      <c r="B19">
        <v>2</v>
      </c>
      <c r="C19" s="1">
        <v>478.78</v>
      </c>
    </row>
    <row r="20" spans="1:3" x14ac:dyDescent="0.25">
      <c r="A20" t="s">
        <v>70</v>
      </c>
      <c r="B20">
        <v>1</v>
      </c>
      <c r="C20" s="1">
        <v>180</v>
      </c>
    </row>
    <row r="21" spans="1:3" x14ac:dyDescent="0.25">
      <c r="C21" s="1">
        <f>SUM(C15:C20)</f>
        <v>12783.06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3B33F-089E-4430-AD59-B52017F87DD8}">
  <dimension ref="A1:L49"/>
  <sheetViews>
    <sheetView topLeftCell="A22" workbookViewId="0">
      <selection activeCell="C49" sqref="C49"/>
    </sheetView>
  </sheetViews>
  <sheetFormatPr defaultRowHeight="15" x14ac:dyDescent="0.25"/>
  <cols>
    <col min="1" max="1" width="10.5703125" customWidth="1"/>
    <col min="2" max="2" width="10.5703125" bestFit="1" customWidth="1"/>
    <col min="3" max="5" width="13.28515625" bestFit="1" customWidth="1"/>
    <col min="6" max="11" width="12.140625" bestFit="1" customWidth="1"/>
    <col min="12" max="12" width="13.28515625" bestFit="1" customWidth="1"/>
  </cols>
  <sheetData>
    <row r="1" spans="1:12" x14ac:dyDescent="0.25">
      <c r="A1" t="s">
        <v>32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10</v>
      </c>
      <c r="H1" t="s">
        <v>12</v>
      </c>
      <c r="I1" t="s">
        <v>14</v>
      </c>
      <c r="J1" t="s">
        <v>15</v>
      </c>
      <c r="K1" t="s">
        <v>16</v>
      </c>
      <c r="L1" t="s">
        <v>17</v>
      </c>
    </row>
    <row r="2" spans="1:12" x14ac:dyDescent="0.25">
      <c r="A2" t="s">
        <v>33</v>
      </c>
      <c r="B2">
        <v>1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1</v>
      </c>
    </row>
    <row r="3" spans="1:12" x14ac:dyDescent="0.25">
      <c r="A3" t="s">
        <v>34</v>
      </c>
      <c r="B3">
        <v>0</v>
      </c>
      <c r="C3">
        <v>2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2</v>
      </c>
    </row>
    <row r="4" spans="1:12" x14ac:dyDescent="0.25">
      <c r="A4" t="s">
        <v>35</v>
      </c>
      <c r="B4">
        <v>0</v>
      </c>
      <c r="C4">
        <v>0</v>
      </c>
      <c r="D4">
        <v>2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2</v>
      </c>
    </row>
    <row r="5" spans="1:12" x14ac:dyDescent="0.25">
      <c r="A5" t="s">
        <v>36</v>
      </c>
      <c r="B5">
        <v>0</v>
      </c>
      <c r="C5">
        <v>0</v>
      </c>
      <c r="D5">
        <v>0</v>
      </c>
      <c r="E5">
        <v>6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6</v>
      </c>
    </row>
    <row r="6" spans="1:12" x14ac:dyDescent="0.25">
      <c r="A6" t="s">
        <v>37</v>
      </c>
      <c r="B6">
        <v>0</v>
      </c>
      <c r="C6">
        <v>0</v>
      </c>
      <c r="D6">
        <v>0</v>
      </c>
      <c r="E6">
        <v>0</v>
      </c>
      <c r="F6">
        <v>1</v>
      </c>
      <c r="G6">
        <v>0</v>
      </c>
      <c r="H6">
        <v>0</v>
      </c>
      <c r="I6">
        <v>0</v>
      </c>
      <c r="J6">
        <v>0</v>
      </c>
      <c r="K6">
        <v>0</v>
      </c>
      <c r="L6">
        <v>1</v>
      </c>
    </row>
    <row r="7" spans="1:12" x14ac:dyDescent="0.25">
      <c r="A7" t="s">
        <v>38</v>
      </c>
      <c r="B7">
        <v>0</v>
      </c>
      <c r="C7">
        <v>0</v>
      </c>
      <c r="D7">
        <v>0</v>
      </c>
      <c r="E7">
        <v>0</v>
      </c>
      <c r="F7">
        <v>0</v>
      </c>
      <c r="G7">
        <v>1</v>
      </c>
      <c r="H7">
        <v>0</v>
      </c>
      <c r="I7">
        <v>0</v>
      </c>
      <c r="J7">
        <v>0</v>
      </c>
      <c r="K7">
        <v>0</v>
      </c>
      <c r="L7">
        <v>1</v>
      </c>
    </row>
    <row r="8" spans="1:12" x14ac:dyDescent="0.25">
      <c r="A8" t="s">
        <v>39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1</v>
      </c>
      <c r="I8">
        <v>0</v>
      </c>
      <c r="J8">
        <v>0</v>
      </c>
      <c r="K8">
        <v>0</v>
      </c>
      <c r="L8">
        <v>1</v>
      </c>
    </row>
    <row r="9" spans="1:12" x14ac:dyDescent="0.25">
      <c r="A9" t="s">
        <v>40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1</v>
      </c>
      <c r="J9">
        <v>0</v>
      </c>
      <c r="K9">
        <v>0</v>
      </c>
      <c r="L9">
        <v>1</v>
      </c>
    </row>
    <row r="10" spans="1:12" x14ac:dyDescent="0.25">
      <c r="A10" t="s">
        <v>41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1</v>
      </c>
      <c r="K10">
        <v>0</v>
      </c>
      <c r="L10">
        <v>1</v>
      </c>
    </row>
    <row r="11" spans="1:12" x14ac:dyDescent="0.25">
      <c r="A11" t="s">
        <v>42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2</v>
      </c>
      <c r="L11">
        <v>2</v>
      </c>
    </row>
    <row r="12" spans="1:12" x14ac:dyDescent="0.25">
      <c r="A12" t="s">
        <v>17</v>
      </c>
      <c r="B12">
        <v>1</v>
      </c>
      <c r="C12">
        <v>2</v>
      </c>
      <c r="D12">
        <v>2</v>
      </c>
      <c r="E12">
        <v>6</v>
      </c>
      <c r="F12">
        <v>1</v>
      </c>
      <c r="G12">
        <v>1</v>
      </c>
      <c r="H12">
        <v>1</v>
      </c>
      <c r="I12">
        <v>1</v>
      </c>
      <c r="J12">
        <v>1</v>
      </c>
      <c r="K12">
        <v>2</v>
      </c>
      <c r="L12">
        <v>18</v>
      </c>
    </row>
    <row r="14" spans="1:12" x14ac:dyDescent="0.25">
      <c r="A14" t="s">
        <v>32</v>
      </c>
      <c r="B14">
        <v>395.39</v>
      </c>
      <c r="C14">
        <v>4901.6499999999996</v>
      </c>
      <c r="D14">
        <v>12830.04</v>
      </c>
      <c r="E14">
        <v>3821.18</v>
      </c>
      <c r="F14">
        <v>4000</v>
      </c>
      <c r="G14">
        <v>4000</v>
      </c>
      <c r="H14">
        <v>4000</v>
      </c>
      <c r="I14">
        <v>4000</v>
      </c>
      <c r="J14">
        <v>3000</v>
      </c>
      <c r="K14">
        <v>4000</v>
      </c>
      <c r="L14" t="s">
        <v>17</v>
      </c>
    </row>
    <row r="15" spans="1:12" x14ac:dyDescent="0.25">
      <c r="A15" t="s">
        <v>33</v>
      </c>
      <c r="B15" s="1">
        <f>B$14*B2</f>
        <v>395.39</v>
      </c>
      <c r="C15" s="1">
        <f t="shared" ref="C15:K15" si="0">C$14*C2</f>
        <v>0</v>
      </c>
      <c r="D15" s="1">
        <f t="shared" si="0"/>
        <v>0</v>
      </c>
      <c r="E15" s="1">
        <f t="shared" si="0"/>
        <v>0</v>
      </c>
      <c r="F15" s="1">
        <f t="shared" si="0"/>
        <v>0</v>
      </c>
      <c r="G15" s="1">
        <f t="shared" si="0"/>
        <v>0</v>
      </c>
      <c r="H15" s="1">
        <f t="shared" si="0"/>
        <v>0</v>
      </c>
      <c r="I15" s="1">
        <f t="shared" si="0"/>
        <v>0</v>
      </c>
      <c r="J15" s="1">
        <f t="shared" si="0"/>
        <v>0</v>
      </c>
      <c r="K15" s="1">
        <f t="shared" si="0"/>
        <v>0</v>
      </c>
      <c r="L15" s="1">
        <f>SUM(B15:K15)</f>
        <v>395.39</v>
      </c>
    </row>
    <row r="16" spans="1:12" x14ac:dyDescent="0.25">
      <c r="A16" t="s">
        <v>34</v>
      </c>
      <c r="B16" s="1">
        <f t="shared" ref="B16:K16" si="1">B$14*B3</f>
        <v>0</v>
      </c>
      <c r="C16" s="1">
        <f t="shared" si="1"/>
        <v>9803.2999999999993</v>
      </c>
      <c r="D16" s="1">
        <f t="shared" si="1"/>
        <v>0</v>
      </c>
      <c r="E16" s="1">
        <f t="shared" si="1"/>
        <v>0</v>
      </c>
      <c r="F16" s="1">
        <f t="shared" si="1"/>
        <v>0</v>
      </c>
      <c r="G16" s="1">
        <f t="shared" si="1"/>
        <v>0</v>
      </c>
      <c r="H16" s="1">
        <f t="shared" si="1"/>
        <v>0</v>
      </c>
      <c r="I16" s="1">
        <f t="shared" si="1"/>
        <v>0</v>
      </c>
      <c r="J16" s="1">
        <f t="shared" si="1"/>
        <v>0</v>
      </c>
      <c r="K16" s="1">
        <f t="shared" si="1"/>
        <v>0</v>
      </c>
      <c r="L16" s="1">
        <f t="shared" ref="L16:L24" si="2">SUM(B16:K16)</f>
        <v>9803.2999999999993</v>
      </c>
    </row>
    <row r="17" spans="1:12" x14ac:dyDescent="0.25">
      <c r="A17" t="s">
        <v>35</v>
      </c>
      <c r="B17" s="1">
        <f t="shared" ref="B17:K17" si="3">B$14*B4</f>
        <v>0</v>
      </c>
      <c r="C17" s="1">
        <f t="shared" si="3"/>
        <v>0</v>
      </c>
      <c r="D17" s="1">
        <f t="shared" si="3"/>
        <v>25660.080000000002</v>
      </c>
      <c r="E17" s="1">
        <f t="shared" si="3"/>
        <v>0</v>
      </c>
      <c r="F17" s="1">
        <f t="shared" si="3"/>
        <v>0</v>
      </c>
      <c r="G17" s="1">
        <f t="shared" si="3"/>
        <v>0</v>
      </c>
      <c r="H17" s="1">
        <f t="shared" si="3"/>
        <v>0</v>
      </c>
      <c r="I17" s="1">
        <f t="shared" si="3"/>
        <v>0</v>
      </c>
      <c r="J17" s="1">
        <f t="shared" si="3"/>
        <v>0</v>
      </c>
      <c r="K17" s="1">
        <f t="shared" si="3"/>
        <v>0</v>
      </c>
      <c r="L17" s="1">
        <f t="shared" si="2"/>
        <v>25660.080000000002</v>
      </c>
    </row>
    <row r="18" spans="1:12" x14ac:dyDescent="0.25">
      <c r="A18" t="s">
        <v>36</v>
      </c>
      <c r="B18" s="1">
        <f t="shared" ref="B18:K18" si="4">B$14*B5</f>
        <v>0</v>
      </c>
      <c r="C18" s="1">
        <f t="shared" si="4"/>
        <v>0</v>
      </c>
      <c r="D18" s="1">
        <f t="shared" si="4"/>
        <v>0</v>
      </c>
      <c r="E18" s="1">
        <f t="shared" si="4"/>
        <v>22927.079999999998</v>
      </c>
      <c r="F18" s="1">
        <f t="shared" si="4"/>
        <v>0</v>
      </c>
      <c r="G18" s="1">
        <f t="shared" si="4"/>
        <v>0</v>
      </c>
      <c r="H18" s="1">
        <f t="shared" si="4"/>
        <v>0</v>
      </c>
      <c r="I18" s="1">
        <f t="shared" si="4"/>
        <v>0</v>
      </c>
      <c r="J18" s="1">
        <f t="shared" si="4"/>
        <v>0</v>
      </c>
      <c r="K18" s="1">
        <f t="shared" si="4"/>
        <v>0</v>
      </c>
      <c r="L18" s="1">
        <f t="shared" si="2"/>
        <v>22927.079999999998</v>
      </c>
    </row>
    <row r="19" spans="1:12" x14ac:dyDescent="0.25">
      <c r="A19" t="s">
        <v>37</v>
      </c>
      <c r="B19" s="1">
        <f t="shared" ref="B19:K19" si="5">B$14*B6</f>
        <v>0</v>
      </c>
      <c r="C19" s="1">
        <f t="shared" si="5"/>
        <v>0</v>
      </c>
      <c r="D19" s="1">
        <f t="shared" si="5"/>
        <v>0</v>
      </c>
      <c r="E19" s="1">
        <f t="shared" si="5"/>
        <v>0</v>
      </c>
      <c r="F19" s="1">
        <f t="shared" si="5"/>
        <v>4000</v>
      </c>
      <c r="G19" s="1">
        <f t="shared" si="5"/>
        <v>0</v>
      </c>
      <c r="H19" s="1">
        <f t="shared" si="5"/>
        <v>0</v>
      </c>
      <c r="I19" s="1">
        <f t="shared" si="5"/>
        <v>0</v>
      </c>
      <c r="J19" s="1">
        <f t="shared" si="5"/>
        <v>0</v>
      </c>
      <c r="K19" s="1">
        <f t="shared" si="5"/>
        <v>0</v>
      </c>
      <c r="L19" s="1">
        <f t="shared" si="2"/>
        <v>4000</v>
      </c>
    </row>
    <row r="20" spans="1:12" x14ac:dyDescent="0.25">
      <c r="A20" t="s">
        <v>38</v>
      </c>
      <c r="B20" s="1">
        <f t="shared" ref="B20:K20" si="6">B$14*B7</f>
        <v>0</v>
      </c>
      <c r="C20" s="1">
        <f t="shared" si="6"/>
        <v>0</v>
      </c>
      <c r="D20" s="1">
        <f t="shared" si="6"/>
        <v>0</v>
      </c>
      <c r="E20" s="1">
        <f t="shared" si="6"/>
        <v>0</v>
      </c>
      <c r="F20" s="1">
        <f t="shared" si="6"/>
        <v>0</v>
      </c>
      <c r="G20" s="1">
        <f t="shared" si="6"/>
        <v>4000</v>
      </c>
      <c r="H20" s="1">
        <f t="shared" si="6"/>
        <v>0</v>
      </c>
      <c r="I20" s="1">
        <f t="shared" si="6"/>
        <v>0</v>
      </c>
      <c r="J20" s="1">
        <f t="shared" si="6"/>
        <v>0</v>
      </c>
      <c r="K20" s="1">
        <f t="shared" si="6"/>
        <v>0</v>
      </c>
      <c r="L20" s="1">
        <f t="shared" si="2"/>
        <v>4000</v>
      </c>
    </row>
    <row r="21" spans="1:12" x14ac:dyDescent="0.25">
      <c r="A21" t="s">
        <v>39</v>
      </c>
      <c r="B21" s="1">
        <f t="shared" ref="B21:K21" si="7">B$14*B8</f>
        <v>0</v>
      </c>
      <c r="C21" s="1">
        <f t="shared" si="7"/>
        <v>0</v>
      </c>
      <c r="D21" s="1">
        <f t="shared" si="7"/>
        <v>0</v>
      </c>
      <c r="E21" s="1">
        <f t="shared" si="7"/>
        <v>0</v>
      </c>
      <c r="F21" s="1">
        <f t="shared" si="7"/>
        <v>0</v>
      </c>
      <c r="G21" s="1">
        <f t="shared" si="7"/>
        <v>0</v>
      </c>
      <c r="H21" s="1">
        <f t="shared" si="7"/>
        <v>4000</v>
      </c>
      <c r="I21" s="1">
        <f t="shared" si="7"/>
        <v>0</v>
      </c>
      <c r="J21" s="1">
        <f t="shared" si="7"/>
        <v>0</v>
      </c>
      <c r="K21" s="1">
        <f t="shared" si="7"/>
        <v>0</v>
      </c>
      <c r="L21" s="1">
        <f t="shared" si="2"/>
        <v>4000</v>
      </c>
    </row>
    <row r="22" spans="1:12" x14ac:dyDescent="0.25">
      <c r="A22" t="s">
        <v>40</v>
      </c>
      <c r="B22" s="1">
        <f t="shared" ref="B22:K22" si="8">B$14*B9</f>
        <v>0</v>
      </c>
      <c r="C22" s="1">
        <f t="shared" si="8"/>
        <v>0</v>
      </c>
      <c r="D22" s="1">
        <f t="shared" si="8"/>
        <v>0</v>
      </c>
      <c r="E22" s="1">
        <f t="shared" si="8"/>
        <v>0</v>
      </c>
      <c r="F22" s="1">
        <f t="shared" si="8"/>
        <v>0</v>
      </c>
      <c r="G22" s="1">
        <f t="shared" si="8"/>
        <v>0</v>
      </c>
      <c r="H22" s="1">
        <f t="shared" si="8"/>
        <v>0</v>
      </c>
      <c r="I22" s="1">
        <f t="shared" si="8"/>
        <v>4000</v>
      </c>
      <c r="J22" s="1">
        <f t="shared" si="8"/>
        <v>0</v>
      </c>
      <c r="K22" s="1">
        <f t="shared" si="8"/>
        <v>0</v>
      </c>
      <c r="L22" s="1">
        <f t="shared" si="2"/>
        <v>4000</v>
      </c>
    </row>
    <row r="23" spans="1:12" x14ac:dyDescent="0.25">
      <c r="A23" t="s">
        <v>41</v>
      </c>
      <c r="B23" s="1">
        <f t="shared" ref="B23:K23" si="9">B$14*B10</f>
        <v>0</v>
      </c>
      <c r="C23" s="1">
        <f t="shared" si="9"/>
        <v>0</v>
      </c>
      <c r="D23" s="1">
        <f t="shared" si="9"/>
        <v>0</v>
      </c>
      <c r="E23" s="1">
        <f t="shared" si="9"/>
        <v>0</v>
      </c>
      <c r="F23" s="1">
        <f t="shared" si="9"/>
        <v>0</v>
      </c>
      <c r="G23" s="1">
        <f t="shared" si="9"/>
        <v>0</v>
      </c>
      <c r="H23" s="1">
        <f t="shared" si="9"/>
        <v>0</v>
      </c>
      <c r="I23" s="1">
        <f t="shared" si="9"/>
        <v>0</v>
      </c>
      <c r="J23" s="1">
        <f t="shared" si="9"/>
        <v>3000</v>
      </c>
      <c r="K23" s="1">
        <f t="shared" si="9"/>
        <v>0</v>
      </c>
      <c r="L23" s="1">
        <f t="shared" si="2"/>
        <v>3000</v>
      </c>
    </row>
    <row r="24" spans="1:12" x14ac:dyDescent="0.25">
      <c r="A24" t="s">
        <v>42</v>
      </c>
      <c r="B24" s="1">
        <f t="shared" ref="B24:K24" si="10">B$14*B11</f>
        <v>0</v>
      </c>
      <c r="C24" s="1">
        <f t="shared" si="10"/>
        <v>0</v>
      </c>
      <c r="D24" s="1">
        <f t="shared" si="10"/>
        <v>0</v>
      </c>
      <c r="E24" s="1">
        <f t="shared" si="10"/>
        <v>0</v>
      </c>
      <c r="F24" s="1">
        <f t="shared" si="10"/>
        <v>0</v>
      </c>
      <c r="G24" s="1">
        <f t="shared" si="10"/>
        <v>0</v>
      </c>
      <c r="H24" s="1">
        <f t="shared" si="10"/>
        <v>0</v>
      </c>
      <c r="I24" s="1">
        <f t="shared" si="10"/>
        <v>0</v>
      </c>
      <c r="J24" s="1">
        <f t="shared" si="10"/>
        <v>0</v>
      </c>
      <c r="K24" s="1">
        <f t="shared" si="10"/>
        <v>8000</v>
      </c>
      <c r="L24" s="1">
        <f t="shared" si="2"/>
        <v>8000</v>
      </c>
    </row>
    <row r="25" spans="1:12" x14ac:dyDescent="0.25">
      <c r="A25" t="s">
        <v>17</v>
      </c>
      <c r="B25" s="1">
        <f t="shared" ref="B25:K25" si="11">SUM(B15:B24)</f>
        <v>395.39</v>
      </c>
      <c r="C25" s="1">
        <f t="shared" si="11"/>
        <v>9803.2999999999993</v>
      </c>
      <c r="D25" s="1">
        <f t="shared" si="11"/>
        <v>25660.080000000002</v>
      </c>
      <c r="E25" s="1">
        <f t="shared" si="11"/>
        <v>22927.079999999998</v>
      </c>
      <c r="F25" s="1">
        <f t="shared" si="11"/>
        <v>4000</v>
      </c>
      <c r="G25" s="1">
        <f t="shared" si="11"/>
        <v>4000</v>
      </c>
      <c r="H25" s="1">
        <f t="shared" si="11"/>
        <v>4000</v>
      </c>
      <c r="I25" s="1">
        <f t="shared" si="11"/>
        <v>4000</v>
      </c>
      <c r="J25" s="1">
        <f t="shared" si="11"/>
        <v>3000</v>
      </c>
      <c r="K25" s="1">
        <f>SUM(K15:K24)</f>
        <v>8000</v>
      </c>
      <c r="L25" s="1">
        <f>SUM(L15:L24)</f>
        <v>85785.85</v>
      </c>
    </row>
    <row r="27" spans="1:12" x14ac:dyDescent="0.25">
      <c r="A27" t="s">
        <v>49</v>
      </c>
      <c r="B27">
        <v>1</v>
      </c>
      <c r="C27" s="1">
        <v>155.02000000000001</v>
      </c>
    </row>
    <row r="28" spans="1:12" x14ac:dyDescent="0.25">
      <c r="A28" t="s">
        <v>50</v>
      </c>
      <c r="B28">
        <v>1</v>
      </c>
      <c r="C28" s="1">
        <v>922.97</v>
      </c>
    </row>
    <row r="29" spans="1:12" x14ac:dyDescent="0.25">
      <c r="A29" t="s">
        <v>51</v>
      </c>
      <c r="B29">
        <v>2</v>
      </c>
      <c r="C29" s="1">
        <v>3834.3</v>
      </c>
    </row>
    <row r="30" spans="1:12" x14ac:dyDescent="0.25">
      <c r="A30" t="s">
        <v>52</v>
      </c>
      <c r="B30">
        <v>3</v>
      </c>
      <c r="C30" s="1">
        <v>2580.2399999999998</v>
      </c>
    </row>
    <row r="31" spans="1:12" x14ac:dyDescent="0.25">
      <c r="A31" t="s">
        <v>53</v>
      </c>
      <c r="B31">
        <v>1</v>
      </c>
      <c r="C31" s="1">
        <v>1111.8499999999999</v>
      </c>
    </row>
    <row r="32" spans="1:12" x14ac:dyDescent="0.25">
      <c r="A32" t="s">
        <v>54</v>
      </c>
      <c r="B32">
        <v>3</v>
      </c>
      <c r="C32" s="1">
        <v>7264.47</v>
      </c>
    </row>
    <row r="33" spans="1:3" x14ac:dyDescent="0.25">
      <c r="A33" t="s">
        <v>55</v>
      </c>
      <c r="B33">
        <v>1</v>
      </c>
      <c r="C33" s="1">
        <v>2016</v>
      </c>
    </row>
    <row r="34" spans="1:3" x14ac:dyDescent="0.25">
      <c r="A34" t="s">
        <v>56</v>
      </c>
      <c r="B34">
        <v>2</v>
      </c>
      <c r="C34" s="1">
        <v>7108.26</v>
      </c>
    </row>
    <row r="35" spans="1:3" x14ac:dyDescent="0.25">
      <c r="A35" t="s">
        <v>57</v>
      </c>
      <c r="B35">
        <v>1</v>
      </c>
      <c r="C35" s="1">
        <v>2203.85</v>
      </c>
    </row>
    <row r="36" spans="1:3" x14ac:dyDescent="0.25">
      <c r="A36" t="s">
        <v>58</v>
      </c>
      <c r="B36">
        <v>6</v>
      </c>
      <c r="C36" s="1">
        <v>14850.78</v>
      </c>
    </row>
    <row r="37" spans="1:3" x14ac:dyDescent="0.25">
      <c r="A37" t="s">
        <v>59</v>
      </c>
      <c r="B37">
        <v>1</v>
      </c>
      <c r="C37" s="1">
        <v>345.46</v>
      </c>
    </row>
    <row r="38" spans="1:3" x14ac:dyDescent="0.25">
      <c r="A38" t="s">
        <v>60</v>
      </c>
      <c r="B38">
        <v>2</v>
      </c>
      <c r="C38" s="1">
        <v>2531.34</v>
      </c>
    </row>
    <row r="39" spans="1:3" x14ac:dyDescent="0.25">
      <c r="A39" t="s">
        <v>61</v>
      </c>
      <c r="B39">
        <v>2</v>
      </c>
      <c r="C39" s="1">
        <v>3602.66</v>
      </c>
    </row>
    <row r="40" spans="1:3" x14ac:dyDescent="0.25">
      <c r="A40" t="s">
        <v>62</v>
      </c>
      <c r="B40">
        <v>5</v>
      </c>
      <c r="C40" s="1">
        <v>5304.95</v>
      </c>
    </row>
    <row r="41" spans="1:3" x14ac:dyDescent="0.25">
      <c r="A41" t="s">
        <v>63</v>
      </c>
      <c r="B41">
        <v>6</v>
      </c>
      <c r="C41" s="1">
        <v>8588.94</v>
      </c>
    </row>
    <row r="42" spans="1:3" x14ac:dyDescent="0.25">
      <c r="A42" t="s">
        <v>64</v>
      </c>
      <c r="B42">
        <v>2</v>
      </c>
      <c r="C42" s="1">
        <v>3767.2</v>
      </c>
    </row>
    <row r="43" spans="1:3" x14ac:dyDescent="0.25">
      <c r="A43" t="s">
        <v>65</v>
      </c>
      <c r="B43">
        <v>2</v>
      </c>
      <c r="C43" s="1">
        <v>2242.08</v>
      </c>
    </row>
    <row r="44" spans="1:3" x14ac:dyDescent="0.25">
      <c r="A44" t="s">
        <v>66</v>
      </c>
      <c r="B44">
        <v>2</v>
      </c>
      <c r="C44" s="1">
        <v>2162.12</v>
      </c>
    </row>
    <row r="45" spans="1:3" x14ac:dyDescent="0.25">
      <c r="A45" t="s">
        <v>67</v>
      </c>
      <c r="B45">
        <v>5</v>
      </c>
      <c r="C45" s="1">
        <v>1196.95</v>
      </c>
    </row>
    <row r="46" spans="1:3" x14ac:dyDescent="0.25">
      <c r="A46" t="s">
        <v>68</v>
      </c>
      <c r="B46">
        <v>1</v>
      </c>
      <c r="C46" s="1">
        <v>115.2</v>
      </c>
    </row>
    <row r="47" spans="1:3" x14ac:dyDescent="0.25">
      <c r="A47" t="s">
        <v>69</v>
      </c>
      <c r="B47">
        <v>14</v>
      </c>
      <c r="C47" s="1">
        <v>2035.88</v>
      </c>
    </row>
    <row r="48" spans="1:3" x14ac:dyDescent="0.25">
      <c r="A48" t="s">
        <v>70</v>
      </c>
      <c r="B48">
        <v>1</v>
      </c>
      <c r="C48" s="1">
        <v>180</v>
      </c>
    </row>
    <row r="49" spans="3:3" x14ac:dyDescent="0.25">
      <c r="C49" s="1">
        <f>SUM(C27:C48)</f>
        <v>74120.51999999999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BDFE1-5BC0-48CC-9180-E60FA9CE6924}">
  <dimension ref="A1:B9"/>
  <sheetViews>
    <sheetView workbookViewId="0">
      <selection activeCell="B10" sqref="B10"/>
    </sheetView>
  </sheetViews>
  <sheetFormatPr defaultRowHeight="15" x14ac:dyDescent="0.25"/>
  <cols>
    <col min="1" max="1" width="11" customWidth="1"/>
    <col min="2" max="2" width="18.140625" customWidth="1"/>
    <col min="3" max="3" width="13.28515625" bestFit="1" customWidth="1"/>
  </cols>
  <sheetData>
    <row r="1" spans="1:2" x14ac:dyDescent="0.25">
      <c r="A1" t="s">
        <v>32</v>
      </c>
      <c r="B1" t="s">
        <v>5</v>
      </c>
    </row>
    <row r="2" spans="1:2" x14ac:dyDescent="0.25">
      <c r="A2" t="s">
        <v>36</v>
      </c>
      <c r="B2">
        <v>1</v>
      </c>
    </row>
    <row r="3" spans="1:2" x14ac:dyDescent="0.25">
      <c r="A3" t="s">
        <v>17</v>
      </c>
      <c r="B3">
        <v>1</v>
      </c>
    </row>
    <row r="5" spans="1:2" x14ac:dyDescent="0.25">
      <c r="A5" t="s">
        <v>32</v>
      </c>
      <c r="B5">
        <v>3821.18</v>
      </c>
    </row>
    <row r="6" spans="1:2" x14ac:dyDescent="0.25">
      <c r="A6" t="s">
        <v>36</v>
      </c>
      <c r="B6" s="1">
        <f>B5*B2</f>
        <v>3821.18</v>
      </c>
    </row>
    <row r="7" spans="1:2" x14ac:dyDescent="0.25">
      <c r="A7" t="s">
        <v>17</v>
      </c>
      <c r="B7" s="1">
        <f>B6*B3</f>
        <v>3821.18</v>
      </c>
    </row>
    <row r="8" spans="1:2" x14ac:dyDescent="0.25">
      <c r="B8" s="1"/>
    </row>
    <row r="9" spans="1:2" x14ac:dyDescent="0.25">
      <c r="B9">
        <v>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CD23D-587D-4E03-9344-BF0E5AFA6622}">
  <dimension ref="A1:D17"/>
  <sheetViews>
    <sheetView workbookViewId="0">
      <selection activeCell="C17" sqref="C17"/>
    </sheetView>
  </sheetViews>
  <sheetFormatPr defaultRowHeight="15" x14ac:dyDescent="0.25"/>
  <cols>
    <col min="1" max="1" width="10.5703125" customWidth="1"/>
    <col min="2" max="2" width="12.140625" bestFit="1" customWidth="1"/>
    <col min="3" max="4" width="13.28515625" bestFit="1" customWidth="1"/>
  </cols>
  <sheetData>
    <row r="1" spans="1:4" x14ac:dyDescent="0.25">
      <c r="A1" t="s">
        <v>32</v>
      </c>
      <c r="B1" t="s">
        <v>3</v>
      </c>
      <c r="C1" t="s">
        <v>6</v>
      </c>
      <c r="D1" t="s">
        <v>17</v>
      </c>
    </row>
    <row r="2" spans="1:4" x14ac:dyDescent="0.25">
      <c r="A2" t="s">
        <v>34</v>
      </c>
      <c r="B2">
        <v>2</v>
      </c>
      <c r="C2">
        <v>0</v>
      </c>
      <c r="D2">
        <v>2</v>
      </c>
    </row>
    <row r="3" spans="1:4" x14ac:dyDescent="0.25">
      <c r="A3" t="s">
        <v>37</v>
      </c>
      <c r="B3">
        <v>0</v>
      </c>
      <c r="C3">
        <v>1</v>
      </c>
      <c r="D3">
        <v>1</v>
      </c>
    </row>
    <row r="4" spans="1:4" x14ac:dyDescent="0.25">
      <c r="A4" t="s">
        <v>17</v>
      </c>
      <c r="B4">
        <v>2</v>
      </c>
      <c r="C4">
        <v>1</v>
      </c>
      <c r="D4">
        <v>3</v>
      </c>
    </row>
    <row r="6" spans="1:4" x14ac:dyDescent="0.25">
      <c r="A6" t="s">
        <v>32</v>
      </c>
      <c r="B6">
        <v>4901.6499999999996</v>
      </c>
      <c r="C6">
        <v>4000</v>
      </c>
      <c r="D6" t="s">
        <v>17</v>
      </c>
    </row>
    <row r="7" spans="1:4" x14ac:dyDescent="0.25">
      <c r="A7" t="s">
        <v>34</v>
      </c>
      <c r="B7" s="1">
        <f>B$6*B2</f>
        <v>9803.2999999999993</v>
      </c>
      <c r="C7" s="1">
        <f>C$6*C2</f>
        <v>0</v>
      </c>
      <c r="D7" s="1">
        <f>SUM(B7:C7)</f>
        <v>9803.2999999999993</v>
      </c>
    </row>
    <row r="8" spans="1:4" x14ac:dyDescent="0.25">
      <c r="A8" t="s">
        <v>37</v>
      </c>
      <c r="B8" s="1">
        <f>B$6*B3</f>
        <v>0</v>
      </c>
      <c r="C8" s="1">
        <f>C$6*C3</f>
        <v>4000</v>
      </c>
      <c r="D8" s="1">
        <f>SUM(B8:C8)</f>
        <v>4000</v>
      </c>
    </row>
    <row r="9" spans="1:4" x14ac:dyDescent="0.25">
      <c r="A9" t="s">
        <v>17</v>
      </c>
      <c r="B9" s="1">
        <f>SUM(B7:B8)</f>
        <v>9803.2999999999993</v>
      </c>
      <c r="C9" s="1">
        <f>SUM(C7:C8)</f>
        <v>4000</v>
      </c>
      <c r="D9" s="1">
        <f>SUM(D7:D8)</f>
        <v>13803.3</v>
      </c>
    </row>
    <row r="11" spans="1:4" x14ac:dyDescent="0.25">
      <c r="A11" t="s">
        <v>51</v>
      </c>
      <c r="B11">
        <v>2</v>
      </c>
      <c r="C11" s="1">
        <v>3834.3</v>
      </c>
    </row>
    <row r="12" spans="1:4" x14ac:dyDescent="0.25">
      <c r="A12" t="s">
        <v>52</v>
      </c>
      <c r="B12">
        <v>2</v>
      </c>
      <c r="C12" s="1">
        <v>1720.16</v>
      </c>
    </row>
    <row r="13" spans="1:4" x14ac:dyDescent="0.25">
      <c r="A13" t="s">
        <v>57</v>
      </c>
      <c r="B13">
        <v>2</v>
      </c>
      <c r="C13" s="1">
        <v>4407.7</v>
      </c>
    </row>
    <row r="14" spans="1:4" x14ac:dyDescent="0.25">
      <c r="A14" t="s">
        <v>66</v>
      </c>
      <c r="B14">
        <v>1</v>
      </c>
      <c r="C14" s="1">
        <v>1081.06</v>
      </c>
    </row>
    <row r="15" spans="1:4" x14ac:dyDescent="0.25">
      <c r="A15" t="s">
        <v>67</v>
      </c>
      <c r="B15">
        <v>4</v>
      </c>
      <c r="C15" s="1">
        <v>957.56</v>
      </c>
    </row>
    <row r="16" spans="1:4" x14ac:dyDescent="0.25">
      <c r="A16" t="s">
        <v>69</v>
      </c>
      <c r="B16">
        <v>1</v>
      </c>
      <c r="C16" s="1">
        <v>145.41999999999999</v>
      </c>
    </row>
    <row r="17" spans="3:3" x14ac:dyDescent="0.25">
      <c r="C17" s="1">
        <f>SUM(C11:C16)</f>
        <v>12146.199999999999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F54D2-FEE9-42DE-9446-E3DCE4D582DC}">
  <dimension ref="A1:D11"/>
  <sheetViews>
    <sheetView workbookViewId="0">
      <selection activeCell="A12" sqref="A12"/>
    </sheetView>
  </sheetViews>
  <sheetFormatPr defaultRowHeight="15" x14ac:dyDescent="0.25"/>
  <cols>
    <col min="1" max="1" width="10.85546875" customWidth="1"/>
    <col min="2" max="4" width="12.140625" bestFit="1" customWidth="1"/>
  </cols>
  <sheetData>
    <row r="1" spans="1:4" x14ac:dyDescent="0.25">
      <c r="A1" t="s">
        <v>32</v>
      </c>
      <c r="B1" t="s">
        <v>15</v>
      </c>
      <c r="C1" t="s">
        <v>16</v>
      </c>
      <c r="D1" t="s">
        <v>17</v>
      </c>
    </row>
    <row r="2" spans="1:4" x14ac:dyDescent="0.25">
      <c r="A2" t="s">
        <v>41</v>
      </c>
      <c r="B2">
        <v>1</v>
      </c>
      <c r="C2">
        <v>0</v>
      </c>
      <c r="D2">
        <v>1</v>
      </c>
    </row>
    <row r="3" spans="1:4" x14ac:dyDescent="0.25">
      <c r="A3" t="s">
        <v>42</v>
      </c>
      <c r="B3">
        <v>0</v>
      </c>
      <c r="C3">
        <v>1</v>
      </c>
      <c r="D3">
        <v>1</v>
      </c>
    </row>
    <row r="4" spans="1:4" x14ac:dyDescent="0.25">
      <c r="A4" t="s">
        <v>17</v>
      </c>
      <c r="B4">
        <v>1</v>
      </c>
      <c r="C4">
        <v>1</v>
      </c>
      <c r="D4">
        <v>2</v>
      </c>
    </row>
    <row r="6" spans="1:4" x14ac:dyDescent="0.25">
      <c r="A6" t="s">
        <v>32</v>
      </c>
      <c r="B6">
        <v>3000</v>
      </c>
      <c r="C6">
        <v>4000</v>
      </c>
      <c r="D6" t="s">
        <v>17</v>
      </c>
    </row>
    <row r="7" spans="1:4" x14ac:dyDescent="0.25">
      <c r="A7" t="s">
        <v>41</v>
      </c>
      <c r="B7" s="1">
        <f>B$6*B2</f>
        <v>3000</v>
      </c>
      <c r="C7" s="1">
        <f>C$6*C2</f>
        <v>0</v>
      </c>
      <c r="D7" s="1">
        <f>SUM(B7:C7)</f>
        <v>3000</v>
      </c>
    </row>
    <row r="8" spans="1:4" x14ac:dyDescent="0.25">
      <c r="A8" t="s">
        <v>42</v>
      </c>
      <c r="B8" s="1">
        <f>B$6*B3</f>
        <v>0</v>
      </c>
      <c r="C8" s="1">
        <f>C$6*C3</f>
        <v>4000</v>
      </c>
      <c r="D8" s="1">
        <f>SUM(B8:C8)</f>
        <v>4000</v>
      </c>
    </row>
    <row r="9" spans="1:4" x14ac:dyDescent="0.25">
      <c r="A9" t="s">
        <v>17</v>
      </c>
      <c r="B9" s="1">
        <f>SUM(B7:B8)</f>
        <v>3000</v>
      </c>
      <c r="C9" s="1">
        <f>SUM(C7:C8)</f>
        <v>4000</v>
      </c>
      <c r="D9" s="1">
        <f>SUM(D7:D8)</f>
        <v>7000</v>
      </c>
    </row>
    <row r="11" spans="1:4" x14ac:dyDescent="0.25">
      <c r="A11">
        <v>0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BB5A4-67E1-43C1-8AB5-B11556A51DE5}">
  <dimension ref="A1:B9"/>
  <sheetViews>
    <sheetView workbookViewId="0">
      <selection activeCell="A10" sqref="A10"/>
    </sheetView>
  </sheetViews>
  <sheetFormatPr defaultRowHeight="15" x14ac:dyDescent="0.25"/>
  <cols>
    <col min="1" max="1" width="11" customWidth="1"/>
    <col min="2" max="2" width="12.140625" bestFit="1" customWidth="1"/>
  </cols>
  <sheetData>
    <row r="1" spans="1:2" x14ac:dyDescent="0.25">
      <c r="A1" t="s">
        <v>32</v>
      </c>
      <c r="B1" t="s">
        <v>16</v>
      </c>
    </row>
    <row r="2" spans="1:2" x14ac:dyDescent="0.25">
      <c r="A2" t="s">
        <v>42</v>
      </c>
      <c r="B2">
        <v>1</v>
      </c>
    </row>
    <row r="3" spans="1:2" x14ac:dyDescent="0.25">
      <c r="A3" t="s">
        <v>17</v>
      </c>
      <c r="B3">
        <v>1</v>
      </c>
    </row>
    <row r="5" spans="1:2" x14ac:dyDescent="0.25">
      <c r="A5" t="s">
        <v>32</v>
      </c>
      <c r="B5">
        <v>4000</v>
      </c>
    </row>
    <row r="6" spans="1:2" x14ac:dyDescent="0.25">
      <c r="A6" t="s">
        <v>42</v>
      </c>
      <c r="B6" s="1">
        <f>B$5*B2</f>
        <v>4000</v>
      </c>
    </row>
    <row r="7" spans="1:2" x14ac:dyDescent="0.25">
      <c r="A7" t="s">
        <v>17</v>
      </c>
      <c r="B7" s="1">
        <f>B$5*B3</f>
        <v>4000</v>
      </c>
    </row>
    <row r="9" spans="1:2" x14ac:dyDescent="0.25">
      <c r="A9">
        <v>0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CFD7E-E504-40B0-A2AA-33C302E86605}">
  <dimension ref="A1:J40"/>
  <sheetViews>
    <sheetView topLeftCell="A10" workbookViewId="0">
      <selection activeCell="C40" sqref="C40"/>
    </sheetView>
  </sheetViews>
  <sheetFormatPr defaultRowHeight="15" x14ac:dyDescent="0.25"/>
  <cols>
    <col min="1" max="1" width="10.5703125" customWidth="1"/>
    <col min="2" max="4" width="14.28515625" bestFit="1" customWidth="1"/>
    <col min="5" max="6" width="12.140625" bestFit="1" customWidth="1"/>
    <col min="7" max="7" width="13.28515625" bestFit="1" customWidth="1"/>
    <col min="8" max="8" width="12.140625" bestFit="1" customWidth="1"/>
    <col min="9" max="9" width="13.28515625" bestFit="1" customWidth="1"/>
    <col min="10" max="10" width="14.28515625" bestFit="1" customWidth="1"/>
  </cols>
  <sheetData>
    <row r="1" spans="1:10" x14ac:dyDescent="0.25">
      <c r="A1" t="s">
        <v>32</v>
      </c>
      <c r="B1" t="s">
        <v>3</v>
      </c>
      <c r="C1" t="s">
        <v>4</v>
      </c>
      <c r="D1" t="s">
        <v>5</v>
      </c>
      <c r="E1" t="s">
        <v>6</v>
      </c>
      <c r="F1" t="s">
        <v>12</v>
      </c>
      <c r="G1" t="s">
        <v>14</v>
      </c>
      <c r="H1" t="s">
        <v>15</v>
      </c>
      <c r="I1" t="s">
        <v>16</v>
      </c>
      <c r="J1" t="s">
        <v>17</v>
      </c>
    </row>
    <row r="2" spans="1:10" x14ac:dyDescent="0.25">
      <c r="A2" t="s">
        <v>34</v>
      </c>
      <c r="B2">
        <v>22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22</v>
      </c>
    </row>
    <row r="3" spans="1:10" x14ac:dyDescent="0.25">
      <c r="A3" t="s">
        <v>35</v>
      </c>
      <c r="B3">
        <v>0</v>
      </c>
      <c r="C3">
        <v>2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2</v>
      </c>
    </row>
    <row r="4" spans="1:10" x14ac:dyDescent="0.25">
      <c r="A4" t="s">
        <v>36</v>
      </c>
      <c r="B4">
        <v>0</v>
      </c>
      <c r="C4">
        <v>0</v>
      </c>
      <c r="D4">
        <v>44</v>
      </c>
      <c r="E4">
        <v>0</v>
      </c>
      <c r="F4">
        <v>0</v>
      </c>
      <c r="G4">
        <v>0</v>
      </c>
      <c r="H4">
        <v>0</v>
      </c>
      <c r="I4">
        <v>0</v>
      </c>
      <c r="J4">
        <v>44</v>
      </c>
    </row>
    <row r="5" spans="1:10" x14ac:dyDescent="0.25">
      <c r="A5" t="s">
        <v>37</v>
      </c>
      <c r="B5">
        <v>0</v>
      </c>
      <c r="C5">
        <v>0</v>
      </c>
      <c r="D5">
        <v>0</v>
      </c>
      <c r="E5">
        <v>1</v>
      </c>
      <c r="F5">
        <v>0</v>
      </c>
      <c r="G5">
        <v>0</v>
      </c>
      <c r="H5">
        <v>0</v>
      </c>
      <c r="I5">
        <v>0</v>
      </c>
      <c r="J5">
        <v>1</v>
      </c>
    </row>
    <row r="6" spans="1:10" x14ac:dyDescent="0.25">
      <c r="A6" t="s">
        <v>39</v>
      </c>
      <c r="B6">
        <v>0</v>
      </c>
      <c r="C6">
        <v>0</v>
      </c>
      <c r="D6">
        <v>0</v>
      </c>
      <c r="E6">
        <v>0</v>
      </c>
      <c r="F6">
        <v>1</v>
      </c>
      <c r="G6">
        <v>0</v>
      </c>
      <c r="H6">
        <v>0</v>
      </c>
      <c r="I6">
        <v>0</v>
      </c>
      <c r="J6">
        <v>1</v>
      </c>
    </row>
    <row r="7" spans="1:10" x14ac:dyDescent="0.25">
      <c r="A7" t="s">
        <v>40</v>
      </c>
      <c r="B7">
        <v>0</v>
      </c>
      <c r="C7">
        <v>0</v>
      </c>
      <c r="D7">
        <v>0</v>
      </c>
      <c r="E7">
        <v>0</v>
      </c>
      <c r="F7">
        <v>0</v>
      </c>
      <c r="G7">
        <v>3</v>
      </c>
      <c r="H7">
        <v>0</v>
      </c>
      <c r="I7">
        <v>0</v>
      </c>
      <c r="J7">
        <v>3</v>
      </c>
    </row>
    <row r="8" spans="1:10" x14ac:dyDescent="0.25">
      <c r="A8" t="s">
        <v>41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3</v>
      </c>
      <c r="I8">
        <v>0</v>
      </c>
      <c r="J8">
        <v>3</v>
      </c>
    </row>
    <row r="9" spans="1:10" x14ac:dyDescent="0.25">
      <c r="A9" t="s">
        <v>42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4</v>
      </c>
      <c r="J9">
        <v>4</v>
      </c>
    </row>
    <row r="10" spans="1:10" x14ac:dyDescent="0.25">
      <c r="A10" t="s">
        <v>17</v>
      </c>
      <c r="B10">
        <v>22</v>
      </c>
      <c r="C10">
        <v>2</v>
      </c>
      <c r="D10">
        <v>44</v>
      </c>
      <c r="E10">
        <v>1</v>
      </c>
      <c r="F10">
        <v>1</v>
      </c>
      <c r="G10">
        <v>3</v>
      </c>
      <c r="H10">
        <v>3</v>
      </c>
      <c r="I10">
        <v>4</v>
      </c>
      <c r="J10">
        <v>80</v>
      </c>
    </row>
    <row r="12" spans="1:10" x14ac:dyDescent="0.25">
      <c r="A12" t="s">
        <v>32</v>
      </c>
      <c r="B12">
        <v>4901.6499999999996</v>
      </c>
      <c r="C12">
        <v>12830.04</v>
      </c>
      <c r="D12">
        <v>3821.18</v>
      </c>
      <c r="E12">
        <v>4000</v>
      </c>
      <c r="F12">
        <v>4000</v>
      </c>
      <c r="G12">
        <v>4000</v>
      </c>
      <c r="H12">
        <v>3000</v>
      </c>
      <c r="I12">
        <v>4000</v>
      </c>
      <c r="J12" t="s">
        <v>17</v>
      </c>
    </row>
    <row r="13" spans="1:10" x14ac:dyDescent="0.25">
      <c r="A13" t="s">
        <v>34</v>
      </c>
      <c r="B13" s="1">
        <f>B$12*B2</f>
        <v>107836.29999999999</v>
      </c>
      <c r="C13" s="1">
        <f t="shared" ref="C13:I13" si="0">C$12*C2</f>
        <v>0</v>
      </c>
      <c r="D13" s="1">
        <f t="shared" si="0"/>
        <v>0</v>
      </c>
      <c r="E13" s="1">
        <f t="shared" si="0"/>
        <v>0</v>
      </c>
      <c r="F13" s="1">
        <f t="shared" si="0"/>
        <v>0</v>
      </c>
      <c r="G13" s="1">
        <f t="shared" si="0"/>
        <v>0</v>
      </c>
      <c r="H13" s="1">
        <f t="shared" si="0"/>
        <v>0</v>
      </c>
      <c r="I13" s="1">
        <f t="shared" si="0"/>
        <v>0</v>
      </c>
      <c r="J13" s="1">
        <f>SUM(B13:I13)</f>
        <v>107836.29999999999</v>
      </c>
    </row>
    <row r="14" spans="1:10" x14ac:dyDescent="0.25">
      <c r="A14" t="s">
        <v>35</v>
      </c>
      <c r="B14" s="1">
        <f t="shared" ref="B14:I14" si="1">B$12*B3</f>
        <v>0</v>
      </c>
      <c r="C14" s="1">
        <f t="shared" si="1"/>
        <v>25660.080000000002</v>
      </c>
      <c r="D14" s="1">
        <f t="shared" si="1"/>
        <v>0</v>
      </c>
      <c r="E14" s="1">
        <f t="shared" si="1"/>
        <v>0</v>
      </c>
      <c r="F14" s="1">
        <f t="shared" si="1"/>
        <v>0</v>
      </c>
      <c r="G14" s="1">
        <f t="shared" si="1"/>
        <v>0</v>
      </c>
      <c r="H14" s="1">
        <f t="shared" si="1"/>
        <v>0</v>
      </c>
      <c r="I14" s="1">
        <f t="shared" si="1"/>
        <v>0</v>
      </c>
      <c r="J14" s="1">
        <f t="shared" ref="J14:J20" si="2">SUM(B14:I14)</f>
        <v>25660.080000000002</v>
      </c>
    </row>
    <row r="15" spans="1:10" x14ac:dyDescent="0.25">
      <c r="A15" t="s">
        <v>36</v>
      </c>
      <c r="B15" s="1">
        <f t="shared" ref="B15:I15" si="3">B$12*B4</f>
        <v>0</v>
      </c>
      <c r="C15" s="1">
        <f t="shared" si="3"/>
        <v>0</v>
      </c>
      <c r="D15" s="1">
        <f t="shared" si="3"/>
        <v>168131.91999999998</v>
      </c>
      <c r="E15" s="1">
        <f t="shared" si="3"/>
        <v>0</v>
      </c>
      <c r="F15" s="1">
        <f t="shared" si="3"/>
        <v>0</v>
      </c>
      <c r="G15" s="1">
        <f t="shared" si="3"/>
        <v>0</v>
      </c>
      <c r="H15" s="1">
        <f t="shared" si="3"/>
        <v>0</v>
      </c>
      <c r="I15" s="1">
        <f t="shared" si="3"/>
        <v>0</v>
      </c>
      <c r="J15" s="1">
        <f t="shared" si="2"/>
        <v>168131.91999999998</v>
      </c>
    </row>
    <row r="16" spans="1:10" x14ac:dyDescent="0.25">
      <c r="A16" t="s">
        <v>37</v>
      </c>
      <c r="B16" s="1">
        <f t="shared" ref="B16:I16" si="4">B$12*B5</f>
        <v>0</v>
      </c>
      <c r="C16" s="1">
        <f t="shared" si="4"/>
        <v>0</v>
      </c>
      <c r="D16" s="1">
        <f t="shared" si="4"/>
        <v>0</v>
      </c>
      <c r="E16" s="1">
        <f t="shared" si="4"/>
        <v>4000</v>
      </c>
      <c r="F16" s="1">
        <f t="shared" si="4"/>
        <v>0</v>
      </c>
      <c r="G16" s="1">
        <f t="shared" si="4"/>
        <v>0</v>
      </c>
      <c r="H16" s="1">
        <f t="shared" si="4"/>
        <v>0</v>
      </c>
      <c r="I16" s="1">
        <f t="shared" si="4"/>
        <v>0</v>
      </c>
      <c r="J16" s="1">
        <f t="shared" si="2"/>
        <v>4000</v>
      </c>
    </row>
    <row r="17" spans="1:10" x14ac:dyDescent="0.25">
      <c r="A17" t="s">
        <v>39</v>
      </c>
      <c r="B17" s="1">
        <f t="shared" ref="B17:I17" si="5">B$12*B6</f>
        <v>0</v>
      </c>
      <c r="C17" s="1">
        <f t="shared" si="5"/>
        <v>0</v>
      </c>
      <c r="D17" s="1">
        <f t="shared" si="5"/>
        <v>0</v>
      </c>
      <c r="E17" s="1">
        <f t="shared" si="5"/>
        <v>0</v>
      </c>
      <c r="F17" s="1">
        <f t="shared" si="5"/>
        <v>4000</v>
      </c>
      <c r="G17" s="1">
        <f t="shared" si="5"/>
        <v>0</v>
      </c>
      <c r="H17" s="1">
        <f t="shared" si="5"/>
        <v>0</v>
      </c>
      <c r="I17" s="1">
        <f t="shared" si="5"/>
        <v>0</v>
      </c>
      <c r="J17" s="1">
        <f t="shared" si="2"/>
        <v>4000</v>
      </c>
    </row>
    <row r="18" spans="1:10" x14ac:dyDescent="0.25">
      <c r="A18" t="s">
        <v>40</v>
      </c>
      <c r="B18" s="1">
        <f t="shared" ref="B18:I18" si="6">B$12*B7</f>
        <v>0</v>
      </c>
      <c r="C18" s="1">
        <f t="shared" si="6"/>
        <v>0</v>
      </c>
      <c r="D18" s="1">
        <f t="shared" si="6"/>
        <v>0</v>
      </c>
      <c r="E18" s="1">
        <f t="shared" si="6"/>
        <v>0</v>
      </c>
      <c r="F18" s="1">
        <f t="shared" si="6"/>
        <v>0</v>
      </c>
      <c r="G18" s="1">
        <f t="shared" si="6"/>
        <v>12000</v>
      </c>
      <c r="H18" s="1">
        <f t="shared" si="6"/>
        <v>0</v>
      </c>
      <c r="I18" s="1">
        <f t="shared" si="6"/>
        <v>0</v>
      </c>
      <c r="J18" s="1">
        <f t="shared" si="2"/>
        <v>12000</v>
      </c>
    </row>
    <row r="19" spans="1:10" x14ac:dyDescent="0.25">
      <c r="A19" t="s">
        <v>41</v>
      </c>
      <c r="B19" s="1">
        <f t="shared" ref="B19:I19" si="7">B$12*B8</f>
        <v>0</v>
      </c>
      <c r="C19" s="1">
        <f t="shared" si="7"/>
        <v>0</v>
      </c>
      <c r="D19" s="1">
        <f t="shared" si="7"/>
        <v>0</v>
      </c>
      <c r="E19" s="1">
        <f t="shared" si="7"/>
        <v>0</v>
      </c>
      <c r="F19" s="1">
        <f t="shared" si="7"/>
        <v>0</v>
      </c>
      <c r="G19" s="1">
        <f t="shared" si="7"/>
        <v>0</v>
      </c>
      <c r="H19" s="1">
        <f t="shared" si="7"/>
        <v>9000</v>
      </c>
      <c r="I19" s="1">
        <f t="shared" si="7"/>
        <v>0</v>
      </c>
      <c r="J19" s="1">
        <f t="shared" si="2"/>
        <v>9000</v>
      </c>
    </row>
    <row r="20" spans="1:10" x14ac:dyDescent="0.25">
      <c r="A20" t="s">
        <v>42</v>
      </c>
      <c r="B20" s="1">
        <f t="shared" ref="B20:I20" si="8">B$12*B9</f>
        <v>0</v>
      </c>
      <c r="C20" s="1">
        <f t="shared" si="8"/>
        <v>0</v>
      </c>
      <c r="D20" s="1">
        <f t="shared" si="8"/>
        <v>0</v>
      </c>
      <c r="E20" s="1">
        <f t="shared" si="8"/>
        <v>0</v>
      </c>
      <c r="F20" s="1">
        <f t="shared" si="8"/>
        <v>0</v>
      </c>
      <c r="G20" s="1">
        <f t="shared" si="8"/>
        <v>0</v>
      </c>
      <c r="H20" s="1">
        <f t="shared" si="8"/>
        <v>0</v>
      </c>
      <c r="I20" s="1">
        <f t="shared" si="8"/>
        <v>16000</v>
      </c>
      <c r="J20" s="1">
        <f t="shared" si="2"/>
        <v>16000</v>
      </c>
    </row>
    <row r="21" spans="1:10" x14ac:dyDescent="0.25">
      <c r="A21" t="s">
        <v>17</v>
      </c>
      <c r="B21" s="1">
        <f>SUM(B13:B20)</f>
        <v>107836.29999999999</v>
      </c>
      <c r="C21" s="1">
        <f t="shared" ref="C21:I21" si="9">SUM(C13:C20)</f>
        <v>25660.080000000002</v>
      </c>
      <c r="D21" s="1">
        <f t="shared" si="9"/>
        <v>168131.91999999998</v>
      </c>
      <c r="E21" s="1">
        <f t="shared" si="9"/>
        <v>4000</v>
      </c>
      <c r="F21" s="1">
        <f t="shared" si="9"/>
        <v>4000</v>
      </c>
      <c r="G21" s="1">
        <f t="shared" si="9"/>
        <v>12000</v>
      </c>
      <c r="H21" s="1">
        <f t="shared" si="9"/>
        <v>9000</v>
      </c>
      <c r="I21" s="1">
        <f t="shared" si="9"/>
        <v>16000</v>
      </c>
      <c r="J21" s="1">
        <f>SUM(J13:J20)</f>
        <v>346628.3</v>
      </c>
    </row>
    <row r="23" spans="1:10" x14ac:dyDescent="0.25">
      <c r="A23" t="s">
        <v>51</v>
      </c>
      <c r="B23">
        <v>22</v>
      </c>
      <c r="C23" s="1">
        <v>42177.3</v>
      </c>
    </row>
    <row r="24" spans="1:10" x14ac:dyDescent="0.25">
      <c r="A24" t="s">
        <v>52</v>
      </c>
      <c r="B24">
        <v>22</v>
      </c>
      <c r="C24" s="1">
        <v>18921.759999999998</v>
      </c>
    </row>
    <row r="25" spans="1:10" x14ac:dyDescent="0.25">
      <c r="A25" t="s">
        <v>53</v>
      </c>
      <c r="B25">
        <v>1</v>
      </c>
      <c r="C25" s="1">
        <v>1111.8499999999999</v>
      </c>
    </row>
    <row r="26" spans="1:10" x14ac:dyDescent="0.25">
      <c r="A26" t="s">
        <v>54</v>
      </c>
      <c r="B26">
        <v>2</v>
      </c>
      <c r="C26" s="1">
        <v>4842.9799999999996</v>
      </c>
    </row>
    <row r="27" spans="1:10" x14ac:dyDescent="0.25">
      <c r="A27" t="s">
        <v>56</v>
      </c>
      <c r="B27">
        <v>2</v>
      </c>
      <c r="C27" s="1">
        <v>7108.26</v>
      </c>
    </row>
    <row r="28" spans="1:10" x14ac:dyDescent="0.25">
      <c r="A28" t="s">
        <v>57</v>
      </c>
      <c r="B28">
        <v>22</v>
      </c>
      <c r="C28" s="1">
        <v>48484.7</v>
      </c>
    </row>
    <row r="29" spans="1:10" x14ac:dyDescent="0.25">
      <c r="A29" t="s">
        <v>58</v>
      </c>
      <c r="B29">
        <v>44</v>
      </c>
      <c r="C29" s="1">
        <v>108905.72</v>
      </c>
    </row>
    <row r="30" spans="1:10" x14ac:dyDescent="0.25">
      <c r="A30" t="s">
        <v>60</v>
      </c>
      <c r="B30">
        <v>2</v>
      </c>
      <c r="C30" s="1">
        <v>2531.34</v>
      </c>
    </row>
    <row r="31" spans="1:10" x14ac:dyDescent="0.25">
      <c r="A31" t="s">
        <v>61</v>
      </c>
      <c r="B31">
        <v>2</v>
      </c>
      <c r="C31" s="1">
        <v>3602.66</v>
      </c>
    </row>
    <row r="32" spans="1:10" x14ac:dyDescent="0.25">
      <c r="A32" t="s">
        <v>62</v>
      </c>
      <c r="B32">
        <v>44</v>
      </c>
      <c r="C32" s="1">
        <v>46683.56</v>
      </c>
    </row>
    <row r="33" spans="1:3" x14ac:dyDescent="0.25">
      <c r="A33" t="s">
        <v>63</v>
      </c>
      <c r="B33">
        <v>44</v>
      </c>
      <c r="C33" s="1">
        <v>62985.56</v>
      </c>
    </row>
    <row r="34" spans="1:3" x14ac:dyDescent="0.25">
      <c r="A34" t="s">
        <v>64</v>
      </c>
      <c r="B34">
        <v>2</v>
      </c>
      <c r="C34" s="1">
        <v>3767.2</v>
      </c>
    </row>
    <row r="35" spans="1:3" x14ac:dyDescent="0.25">
      <c r="A35" t="s">
        <v>65</v>
      </c>
      <c r="B35">
        <v>2</v>
      </c>
      <c r="C35" s="1">
        <v>2242.08</v>
      </c>
    </row>
    <row r="36" spans="1:3" x14ac:dyDescent="0.25">
      <c r="A36" t="s">
        <v>66</v>
      </c>
      <c r="B36">
        <v>22</v>
      </c>
      <c r="C36" s="1">
        <v>23783.32</v>
      </c>
    </row>
    <row r="37" spans="1:3" x14ac:dyDescent="0.25">
      <c r="A37" t="s">
        <v>67</v>
      </c>
      <c r="B37">
        <v>28</v>
      </c>
      <c r="C37" s="1">
        <v>6702.92</v>
      </c>
    </row>
    <row r="38" spans="1:3" x14ac:dyDescent="0.25">
      <c r="A38" t="s">
        <v>69</v>
      </c>
      <c r="B38">
        <v>50</v>
      </c>
      <c r="C38" s="1">
        <v>7271</v>
      </c>
    </row>
    <row r="39" spans="1:3" x14ac:dyDescent="0.25">
      <c r="A39" t="s">
        <v>70</v>
      </c>
      <c r="B39">
        <v>3</v>
      </c>
      <c r="C39" s="1">
        <v>540</v>
      </c>
    </row>
    <row r="40" spans="1:3" x14ac:dyDescent="0.25">
      <c r="C40" s="1">
        <f>SUM(C23:C39)</f>
        <v>391662.21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82C5B-FF14-4056-B740-E123374F44E3}">
  <dimension ref="A1:D16"/>
  <sheetViews>
    <sheetView workbookViewId="0">
      <selection activeCell="C16" sqref="C16"/>
    </sheetView>
  </sheetViews>
  <sheetFormatPr defaultRowHeight="15" x14ac:dyDescent="0.25"/>
  <cols>
    <col min="1" max="1" width="10.5703125" customWidth="1"/>
    <col min="2" max="4" width="13.28515625" bestFit="1" customWidth="1"/>
  </cols>
  <sheetData>
    <row r="1" spans="1:4" x14ac:dyDescent="0.25">
      <c r="A1" t="s">
        <v>32</v>
      </c>
      <c r="B1" t="s">
        <v>5</v>
      </c>
      <c r="C1" t="s">
        <v>7</v>
      </c>
      <c r="D1" t="s">
        <v>17</v>
      </c>
    </row>
    <row r="2" spans="1:4" x14ac:dyDescent="0.25">
      <c r="A2" t="s">
        <v>36</v>
      </c>
      <c r="B2">
        <v>5</v>
      </c>
      <c r="C2">
        <v>0</v>
      </c>
      <c r="D2">
        <v>5</v>
      </c>
    </row>
    <row r="3" spans="1:4" x14ac:dyDescent="0.25">
      <c r="A3" t="s">
        <v>43</v>
      </c>
      <c r="B3">
        <v>0</v>
      </c>
      <c r="C3">
        <v>2</v>
      </c>
      <c r="D3">
        <v>2</v>
      </c>
    </row>
    <row r="4" spans="1:4" x14ac:dyDescent="0.25">
      <c r="A4" t="s">
        <v>17</v>
      </c>
      <c r="B4">
        <v>5</v>
      </c>
      <c r="C4">
        <v>2</v>
      </c>
      <c r="D4">
        <v>7</v>
      </c>
    </row>
    <row r="6" spans="1:4" x14ac:dyDescent="0.25">
      <c r="A6" t="s">
        <v>32</v>
      </c>
      <c r="B6">
        <v>3821.18</v>
      </c>
      <c r="C6">
        <v>2000</v>
      </c>
      <c r="D6" t="s">
        <v>17</v>
      </c>
    </row>
    <row r="7" spans="1:4" x14ac:dyDescent="0.25">
      <c r="A7" t="s">
        <v>36</v>
      </c>
      <c r="B7" s="1">
        <f>B$6*B2</f>
        <v>19105.899999999998</v>
      </c>
      <c r="C7" s="1">
        <f>C$6*C2</f>
        <v>0</v>
      </c>
      <c r="D7" s="1">
        <f>SUM(B7:C7)</f>
        <v>19105.899999999998</v>
      </c>
    </row>
    <row r="8" spans="1:4" x14ac:dyDescent="0.25">
      <c r="A8" t="s">
        <v>43</v>
      </c>
      <c r="B8" s="1">
        <f>B$6*B3</f>
        <v>0</v>
      </c>
      <c r="C8" s="1">
        <f>C$6*C3</f>
        <v>4000</v>
      </c>
      <c r="D8" s="1">
        <f>SUM(B8:C8)</f>
        <v>4000</v>
      </c>
    </row>
    <row r="9" spans="1:4" x14ac:dyDescent="0.25">
      <c r="A9" t="s">
        <v>17</v>
      </c>
      <c r="B9" s="1">
        <f>SUM(B7:B8)</f>
        <v>19105.899999999998</v>
      </c>
      <c r="C9" s="1">
        <f>SUM(C7:C8)</f>
        <v>4000</v>
      </c>
      <c r="D9" s="1">
        <f>SUM(D7:D8)</f>
        <v>23105.899999999998</v>
      </c>
    </row>
    <row r="11" spans="1:4" x14ac:dyDescent="0.25">
      <c r="A11" t="s">
        <v>58</v>
      </c>
      <c r="B11">
        <v>5</v>
      </c>
      <c r="C11" s="1">
        <v>12375.65</v>
      </c>
    </row>
    <row r="12" spans="1:4" x14ac:dyDescent="0.25">
      <c r="A12" t="s">
        <v>62</v>
      </c>
      <c r="B12">
        <v>5</v>
      </c>
      <c r="C12" s="1">
        <v>5304.95</v>
      </c>
    </row>
    <row r="13" spans="1:4" x14ac:dyDescent="0.25">
      <c r="A13" t="s">
        <v>63</v>
      </c>
      <c r="B13">
        <v>5</v>
      </c>
      <c r="C13" s="1">
        <v>7157.45</v>
      </c>
    </row>
    <row r="14" spans="1:4" x14ac:dyDescent="0.25">
      <c r="A14" t="s">
        <v>69</v>
      </c>
      <c r="B14">
        <v>5</v>
      </c>
      <c r="C14" s="1">
        <v>727.1</v>
      </c>
    </row>
    <row r="15" spans="1:4" x14ac:dyDescent="0.25">
      <c r="A15" t="s">
        <v>70</v>
      </c>
      <c r="B15">
        <v>2</v>
      </c>
      <c r="C15" s="1">
        <v>360</v>
      </c>
    </row>
    <row r="16" spans="1:4" x14ac:dyDescent="0.25">
      <c r="C16" s="1">
        <f>SUM(C11:C15)</f>
        <v>25925.149999999998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FD2CA-870D-4467-9163-503441742CAF}">
  <dimension ref="A1:B9"/>
  <sheetViews>
    <sheetView workbookViewId="0">
      <selection activeCell="B9" sqref="B9"/>
    </sheetView>
  </sheetViews>
  <sheetFormatPr defaultRowHeight="15" x14ac:dyDescent="0.25"/>
  <cols>
    <col min="1" max="1" width="10.7109375" customWidth="1"/>
    <col min="2" max="2" width="12.140625" bestFit="1" customWidth="1"/>
  </cols>
  <sheetData>
    <row r="1" spans="1:2" x14ac:dyDescent="0.25">
      <c r="A1" t="s">
        <v>32</v>
      </c>
      <c r="B1" t="s">
        <v>6</v>
      </c>
    </row>
    <row r="2" spans="1:2" x14ac:dyDescent="0.25">
      <c r="A2" t="s">
        <v>37</v>
      </c>
      <c r="B2">
        <v>1</v>
      </c>
    </row>
    <row r="3" spans="1:2" x14ac:dyDescent="0.25">
      <c r="A3" t="s">
        <v>17</v>
      </c>
      <c r="B3">
        <v>1</v>
      </c>
    </row>
    <row r="5" spans="1:2" x14ac:dyDescent="0.25">
      <c r="A5" t="s">
        <v>32</v>
      </c>
      <c r="B5">
        <v>4000</v>
      </c>
    </row>
    <row r="6" spans="1:2" x14ac:dyDescent="0.25">
      <c r="A6" t="s">
        <v>37</v>
      </c>
      <c r="B6" s="1">
        <f>B5*B2</f>
        <v>4000</v>
      </c>
    </row>
    <row r="7" spans="1:2" x14ac:dyDescent="0.25">
      <c r="A7" t="s">
        <v>17</v>
      </c>
      <c r="B7" s="1">
        <f>B6*B3</f>
        <v>4000</v>
      </c>
    </row>
    <row r="9" spans="1:2" x14ac:dyDescent="0.25">
      <c r="A9">
        <v>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Resumo</vt:lpstr>
      <vt:lpstr>2306336</vt:lpstr>
      <vt:lpstr>2306344</vt:lpstr>
      <vt:lpstr>2436469</vt:lpstr>
      <vt:lpstr>2491249</vt:lpstr>
      <vt:lpstr>2492342</vt:lpstr>
      <vt:lpstr>2521296</vt:lpstr>
      <vt:lpstr>2521695</vt:lpstr>
      <vt:lpstr>2521792</vt:lpstr>
      <vt:lpstr>2521873</vt:lpstr>
      <vt:lpstr>2522411</vt:lpstr>
      <vt:lpstr>2522691</vt:lpstr>
      <vt:lpstr>2558246</vt:lpstr>
      <vt:lpstr>2558254</vt:lpstr>
      <vt:lpstr>2568713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Carlos Eduardo Pereira Carpes</cp:lastModifiedBy>
  <dcterms:created xsi:type="dcterms:W3CDTF">2025-08-13T18:34:24Z</dcterms:created>
  <dcterms:modified xsi:type="dcterms:W3CDTF">2025-08-18T20:24:24Z</dcterms:modified>
</cp:coreProperties>
</file>