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Janeiro\Detalhado\Hospitalar\"/>
    </mc:Choice>
  </mc:AlternateContent>
  <xr:revisionPtr revIDLastSave="0" documentId="13_ncr:1_{AFDCE316-B289-4D3B-A6D6-5607D807DC67}" xr6:coauthVersionLast="47" xr6:coauthVersionMax="47" xr10:uidLastSave="{00000000-0000-0000-0000-000000000000}"/>
  <bookViews>
    <workbookView xWindow="-120" yWindow="-120" windowWidth="29040" windowHeight="15720" activeTab="3" xr2:uid="{8410F8E4-7D41-4994-9828-57CD2CDDC568}"/>
  </bookViews>
  <sheets>
    <sheet name="Delib" sheetId="2" r:id="rId1"/>
    <sheet name="Físico" sheetId="1" r:id="rId2"/>
    <sheet name="Financeiro" sheetId="3" r:id="rId3"/>
    <sheet name="Complemento" sheetId="5" r:id="rId4"/>
  </sheets>
  <definedNames>
    <definedName name="deli">Delib!$A$1:$C$7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5" l="1"/>
  <c r="G7" i="5"/>
  <c r="C3" i="5"/>
  <c r="H3" i="5" s="1"/>
  <c r="D3" i="5"/>
  <c r="E3" i="5"/>
  <c r="F3" i="5"/>
  <c r="G3" i="5"/>
  <c r="C4" i="5"/>
  <c r="H4" i="5" s="1"/>
  <c r="D4" i="5"/>
  <c r="E4" i="5"/>
  <c r="G4" i="5"/>
  <c r="C5" i="5"/>
  <c r="H5" i="5" s="1"/>
  <c r="D5" i="5"/>
  <c r="E5" i="5"/>
  <c r="F5" i="5"/>
  <c r="G5" i="5"/>
  <c r="C6" i="5"/>
  <c r="H6" i="5" s="1"/>
  <c r="D6" i="5"/>
  <c r="E6" i="5"/>
  <c r="F6" i="5"/>
  <c r="G6" i="5"/>
  <c r="C7" i="5"/>
  <c r="H7" i="5" s="1"/>
  <c r="D7" i="5"/>
  <c r="E7" i="5"/>
  <c r="F7" i="5"/>
  <c r="D2" i="5"/>
  <c r="D8" i="5" s="1"/>
  <c r="E2" i="5"/>
  <c r="E8" i="5" s="1"/>
  <c r="F2" i="5"/>
  <c r="F8" i="5" s="1"/>
  <c r="G2" i="5"/>
  <c r="G8" i="5" s="1"/>
  <c r="C2" i="5"/>
  <c r="H2" i="5" s="1"/>
  <c r="H8" i="5" s="1"/>
  <c r="A3" i="5"/>
  <c r="A4" i="5"/>
  <c r="A5" i="5"/>
  <c r="A6" i="5"/>
  <c r="A7" i="5"/>
  <c r="A2" i="5"/>
  <c r="C8" i="5" l="1"/>
</calcChain>
</file>

<file path=xl/sharedStrings.xml><?xml version="1.0" encoding="utf-8"?>
<sst xmlns="http://schemas.openxmlformats.org/spreadsheetml/2006/main" count="61" uniqueCount="32">
  <si>
    <t>Procedimentos realizados</t>
  </si>
  <si>
    <t>2504316 HOSPITAL NOSSA SENHORA DOS PRAZERES</t>
  </si>
  <si>
    <t>2522411 HOSPITAL AZAMBUJA</t>
  </si>
  <si>
    <t>2522691 HOSPITAL E MATERNIDADE MARIETA KONDER BORNHAUSEN</t>
  </si>
  <si>
    <t>2558246 HOSPITAL SANTA ISABEL</t>
  </si>
  <si>
    <t>2558254 HOSPITAL SANTO ANTONIO</t>
  </si>
  <si>
    <t>Total</t>
  </si>
  <si>
    <t>0407010173 GASTROPLASTIA COM DERIVACAO INTESTINAL</t>
  </si>
  <si>
    <t>0407010386 CIRURGIA BARIATRICA POR VIDEOLAPAROSCOPIA</t>
  </si>
  <si>
    <t>0407030255 COLANGIOPANCREATOGRAFIA RETROGRADA ENDOSCOPICA TERAPEUTICA</t>
  </si>
  <si>
    <t>0415010012 TRATAMENTO C/ CIRURGIAS MULTIPLAS</t>
  </si>
  <si>
    <t>0415020034 OUTROS PROCEDIMENTOS COM CIRURGIAS SEQUENCIAIS</t>
  </si>
  <si>
    <t>0416040292 PERITONECTOMIA EM ONCOLOGIA</t>
  </si>
  <si>
    <t>PATH=DADOS\RD*.DBC</t>
  </si>
  <si>
    <t>Linha=Procedimentos realizados</t>
  </si>
  <si>
    <t>Coluna=Hospital SC (CNES)</t>
  </si>
  <si>
    <t>Incremento=Freqüência</t>
  </si>
  <si>
    <t>Suprime_Linhas_Zeradas=true</t>
  </si>
  <si>
    <t>Suprime_Colunas_Zeradas=true</t>
  </si>
  <si>
    <t>Não_Classificados=0</t>
  </si>
  <si>
    <t>[Seleções_Ativas]</t>
  </si>
  <si>
    <t>Caráter atendimento: 01 Eletivo</t>
  </si>
  <si>
    <t>Gestão: Municipal plena assist</t>
  </si>
  <si>
    <t>Financiamento: 04 Fundo de Ações Estratégicas e Compensações FAEC</t>
  </si>
  <si>
    <t>FX AIH: Faixa Estadual 2025|Faixa Estadual 2026</t>
  </si>
  <si>
    <t>Premio Estadual</t>
  </si>
  <si>
    <t>GASTROPLASTIA COM DERIVACAO INTESTINAL</t>
  </si>
  <si>
    <t>CIRURGIA BARIATRICA POR VIDEOLAPAROSCOPIA</t>
  </si>
  <si>
    <t>COLANGIOPANCREATOGRAFIA RETROGRADA ENDOSCOPICA TERAPEUTICA</t>
  </si>
  <si>
    <t>TRATAMENTO C/ CIRURGIAS MULTIPLAS</t>
  </si>
  <si>
    <t>OUTROS PROCEDIMENTOS COM CIRURGIAS SEQUENCIAIS</t>
  </si>
  <si>
    <t>PERITONECTOMIA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</si>
</sst>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7243-E653-4D80-B9BF-9E08D58C8031}">
  <dimension ref="A2:D7"/>
  <sheetViews>
    <sheetView workbookViewId="0">
      <selection activeCell="D4" sqref="D4"/>
    </sheetView>
  </sheetViews>
  <sheetFormatPr defaultRowHeight="15" x14ac:dyDescent="0.25"/>
  <cols>
    <col min="1" max="1" width="10" bestFit="1" customWidth="1"/>
    <col min="2" max="2" width="67.85546875" bestFit="1" customWidth="1"/>
    <col min="3" max="3" width="12.140625" bestFit="1" customWidth="1"/>
    <col min="4" max="4" width="13.28515625" bestFit="1" customWidth="1"/>
  </cols>
  <sheetData>
    <row r="2" spans="1:4" x14ac:dyDescent="0.25">
      <c r="A2">
        <v>407010173</v>
      </c>
      <c r="B2" t="s">
        <v>26</v>
      </c>
      <c r="C2" s="1">
        <v>2175</v>
      </c>
    </row>
    <row r="3" spans="1:4" x14ac:dyDescent="0.25">
      <c r="A3">
        <v>407010386</v>
      </c>
      <c r="B3" t="s">
        <v>27</v>
      </c>
      <c r="C3" s="1">
        <v>3072.5</v>
      </c>
    </row>
    <row r="4" spans="1:4" x14ac:dyDescent="0.25">
      <c r="A4">
        <v>407030255</v>
      </c>
      <c r="B4" t="s">
        <v>28</v>
      </c>
      <c r="C4" s="1">
        <v>2428.54</v>
      </c>
      <c r="D4" s="2"/>
    </row>
    <row r="5" spans="1:4" x14ac:dyDescent="0.25">
      <c r="A5">
        <v>415010012</v>
      </c>
      <c r="B5" t="s">
        <v>29</v>
      </c>
      <c r="C5" s="1">
        <v>0</v>
      </c>
    </row>
    <row r="6" spans="1:4" x14ac:dyDescent="0.25">
      <c r="A6">
        <v>415020034</v>
      </c>
      <c r="B6" t="s">
        <v>30</v>
      </c>
      <c r="C6" s="1">
        <v>0</v>
      </c>
    </row>
    <row r="7" spans="1:4" x14ac:dyDescent="0.25">
      <c r="A7">
        <v>416040292</v>
      </c>
      <c r="B7" t="s">
        <v>31</v>
      </c>
      <c r="C7" s="1">
        <v>6569.67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877AE-2693-41E7-B0C8-233808F53438}">
  <dimension ref="A1:G24"/>
  <sheetViews>
    <sheetView workbookViewId="0">
      <selection sqref="A1:G8"/>
    </sheetView>
  </sheetViews>
  <sheetFormatPr defaultRowHeight="15" x14ac:dyDescent="0.25"/>
  <cols>
    <col min="1" max="1" width="78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>
        <v>0</v>
      </c>
      <c r="C2">
        <v>0</v>
      </c>
      <c r="D2">
        <v>0</v>
      </c>
      <c r="E2">
        <v>0</v>
      </c>
      <c r="F2">
        <v>11</v>
      </c>
      <c r="G2">
        <v>11</v>
      </c>
    </row>
    <row r="3" spans="1:7" x14ac:dyDescent="0.25">
      <c r="A3" t="s">
        <v>8</v>
      </c>
      <c r="B3">
        <v>0</v>
      </c>
      <c r="C3">
        <v>11</v>
      </c>
      <c r="D3">
        <v>0</v>
      </c>
      <c r="E3">
        <v>0</v>
      </c>
      <c r="F3">
        <v>0</v>
      </c>
      <c r="G3">
        <v>11</v>
      </c>
    </row>
    <row r="4" spans="1:7" x14ac:dyDescent="0.25">
      <c r="A4" t="s">
        <v>9</v>
      </c>
      <c r="B4">
        <v>0</v>
      </c>
      <c r="C4">
        <v>0</v>
      </c>
      <c r="D4">
        <v>0</v>
      </c>
      <c r="E4">
        <v>1</v>
      </c>
      <c r="F4">
        <v>0</v>
      </c>
      <c r="G4">
        <v>1</v>
      </c>
    </row>
    <row r="5" spans="1:7" x14ac:dyDescent="0.25">
      <c r="A5" t="s">
        <v>10</v>
      </c>
      <c r="B5">
        <v>1</v>
      </c>
      <c r="C5">
        <v>2</v>
      </c>
      <c r="D5">
        <v>1</v>
      </c>
      <c r="E5">
        <v>0</v>
      </c>
      <c r="F5">
        <v>3</v>
      </c>
      <c r="G5">
        <v>7</v>
      </c>
    </row>
    <row r="6" spans="1:7" x14ac:dyDescent="0.25">
      <c r="A6" t="s">
        <v>11</v>
      </c>
      <c r="B6">
        <v>0</v>
      </c>
      <c r="C6">
        <v>1</v>
      </c>
      <c r="D6">
        <v>4</v>
      </c>
      <c r="E6">
        <v>0</v>
      </c>
      <c r="F6">
        <v>0</v>
      </c>
      <c r="G6">
        <v>5</v>
      </c>
    </row>
    <row r="7" spans="1:7" x14ac:dyDescent="0.25">
      <c r="A7" t="s">
        <v>12</v>
      </c>
      <c r="B7">
        <v>0</v>
      </c>
      <c r="C7">
        <v>0</v>
      </c>
      <c r="D7">
        <v>0</v>
      </c>
      <c r="E7">
        <v>0</v>
      </c>
      <c r="F7">
        <v>1</v>
      </c>
      <c r="G7">
        <v>1</v>
      </c>
    </row>
    <row r="8" spans="1:7" x14ac:dyDescent="0.25">
      <c r="A8" t="s">
        <v>6</v>
      </c>
      <c r="B8">
        <v>1</v>
      </c>
      <c r="C8">
        <v>14</v>
      </c>
      <c r="D8">
        <v>5</v>
      </c>
      <c r="E8">
        <v>1</v>
      </c>
      <c r="F8">
        <v>15</v>
      </c>
      <c r="G8">
        <v>36</v>
      </c>
    </row>
    <row r="12" spans="1:7" x14ac:dyDescent="0.25">
      <c r="A12" t="s">
        <v>13</v>
      </c>
    </row>
    <row r="13" spans="1:7" x14ac:dyDescent="0.25">
      <c r="A13" t="s">
        <v>14</v>
      </c>
    </row>
    <row r="14" spans="1:7" x14ac:dyDescent="0.25">
      <c r="A14" t="s">
        <v>15</v>
      </c>
    </row>
    <row r="15" spans="1:7" x14ac:dyDescent="0.25">
      <c r="A15" t="s">
        <v>16</v>
      </c>
    </row>
    <row r="16" spans="1:7" x14ac:dyDescent="0.25">
      <c r="A16" t="s">
        <v>17</v>
      </c>
    </row>
    <row r="17" spans="1:1" x14ac:dyDescent="0.25">
      <c r="A17" t="s">
        <v>18</v>
      </c>
    </row>
    <row r="18" spans="1:1" x14ac:dyDescent="0.25">
      <c r="A18" t="s">
        <v>19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25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8571C-6AA9-485B-B2C1-C983BACF7372}">
  <dimension ref="A1:G8"/>
  <sheetViews>
    <sheetView workbookViewId="0">
      <selection sqref="A1:A8"/>
    </sheetView>
  </sheetViews>
  <sheetFormatPr defaultRowHeight="15" x14ac:dyDescent="0.25"/>
  <cols>
    <col min="1" max="1" width="78.5703125" bestFit="1" customWidth="1"/>
    <col min="2" max="2" width="13.28515625" bestFit="1" customWidth="1"/>
    <col min="3" max="4" width="14.28515625" bestFit="1" customWidth="1"/>
    <col min="5" max="5" width="12.140625" bestFit="1" customWidth="1"/>
    <col min="6" max="7" width="14.28515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</v>
      </c>
      <c r="B2" s="1">
        <v>0</v>
      </c>
      <c r="C2" s="1">
        <v>0</v>
      </c>
      <c r="D2" s="1">
        <v>0</v>
      </c>
      <c r="E2" s="1">
        <v>0</v>
      </c>
      <c r="F2" s="1">
        <v>71817.72</v>
      </c>
      <c r="G2" s="1">
        <v>71817.72</v>
      </c>
    </row>
    <row r="3" spans="1:7" x14ac:dyDescent="0.25">
      <c r="A3" t="s">
        <v>8</v>
      </c>
      <c r="B3" s="1">
        <v>0</v>
      </c>
      <c r="C3" s="1">
        <v>68737.899999999994</v>
      </c>
      <c r="D3" s="1">
        <v>0</v>
      </c>
      <c r="E3" s="1">
        <v>0</v>
      </c>
      <c r="F3" s="1">
        <v>0</v>
      </c>
      <c r="G3" s="1">
        <v>68737.899999999994</v>
      </c>
    </row>
    <row r="4" spans="1:7" x14ac:dyDescent="0.25">
      <c r="A4" t="s">
        <v>9</v>
      </c>
      <c r="B4" s="1">
        <v>0</v>
      </c>
      <c r="C4" s="1">
        <v>0</v>
      </c>
      <c r="D4" s="1">
        <v>0</v>
      </c>
      <c r="E4" s="1">
        <v>2872.19</v>
      </c>
      <c r="F4" s="1">
        <v>0</v>
      </c>
      <c r="G4" s="1">
        <v>2872.19</v>
      </c>
    </row>
    <row r="5" spans="1:7" x14ac:dyDescent="0.25">
      <c r="A5" t="s">
        <v>10</v>
      </c>
      <c r="B5" s="1">
        <v>65472.31</v>
      </c>
      <c r="C5" s="1">
        <v>81259.16</v>
      </c>
      <c r="D5" s="1">
        <v>49865.18</v>
      </c>
      <c r="E5" s="1">
        <v>0</v>
      </c>
      <c r="F5" s="1">
        <v>21088.58</v>
      </c>
      <c r="G5" s="1">
        <v>217685.23</v>
      </c>
    </row>
    <row r="6" spans="1:7" x14ac:dyDescent="0.25">
      <c r="A6" t="s">
        <v>11</v>
      </c>
      <c r="B6" s="1">
        <v>0</v>
      </c>
      <c r="C6" s="1">
        <v>66374.59</v>
      </c>
      <c r="D6" s="1">
        <v>152230.84</v>
      </c>
      <c r="E6" s="1">
        <v>0</v>
      </c>
      <c r="F6" s="1">
        <v>0</v>
      </c>
      <c r="G6" s="1">
        <v>218605.43</v>
      </c>
    </row>
    <row r="7" spans="1:7" x14ac:dyDescent="0.25">
      <c r="A7" t="s">
        <v>12</v>
      </c>
      <c r="B7" s="1">
        <v>0</v>
      </c>
      <c r="C7" s="1">
        <v>0</v>
      </c>
      <c r="D7" s="1">
        <v>0</v>
      </c>
      <c r="E7" s="1">
        <v>0</v>
      </c>
      <c r="F7" s="1">
        <v>36485.15</v>
      </c>
      <c r="G7" s="1">
        <v>36485.15</v>
      </c>
    </row>
    <row r="8" spans="1:7" x14ac:dyDescent="0.25">
      <c r="A8" t="s">
        <v>6</v>
      </c>
      <c r="B8" s="1">
        <v>65472.31</v>
      </c>
      <c r="C8" s="1">
        <v>216371.65</v>
      </c>
      <c r="D8" s="1">
        <v>202096.02</v>
      </c>
      <c r="E8" s="1">
        <v>2872.19</v>
      </c>
      <c r="F8" s="1">
        <v>129391.45</v>
      </c>
      <c r="G8" s="1">
        <v>616203.62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8069-FD65-4FD8-9773-68710F5588BF}">
  <dimension ref="A1:H8"/>
  <sheetViews>
    <sheetView tabSelected="1" topLeftCell="C1" workbookViewId="0">
      <selection activeCell="G3" sqref="G3"/>
    </sheetView>
  </sheetViews>
  <sheetFormatPr defaultRowHeight="15" x14ac:dyDescent="0.25"/>
  <cols>
    <col min="1" max="1" width="10" bestFit="1" customWidth="1"/>
    <col min="2" max="2" width="10.85546875" customWidth="1"/>
    <col min="3" max="3" width="9.28515625" bestFit="1" customWidth="1"/>
    <col min="4" max="4" width="27.7109375" bestFit="1" customWidth="1"/>
    <col min="5" max="5" width="9.28515625" bestFit="1" customWidth="1"/>
    <col min="6" max="6" width="30.42578125" bestFit="1" customWidth="1"/>
    <col min="7" max="7" width="33.28515625" bestFit="1" customWidth="1"/>
    <col min="8" max="8" width="13.28515625" bestFit="1" customWidth="1"/>
  </cols>
  <sheetData>
    <row r="1" spans="1:8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25">
      <c r="A2">
        <f>LEFT(B2,10)*1</f>
        <v>407010173</v>
      </c>
      <c r="B2" t="s">
        <v>7</v>
      </c>
      <c r="C2" s="1">
        <f>VLOOKUP($A2,deli,3,0)*(Físico!B2)</f>
        <v>0</v>
      </c>
      <c r="D2" s="1">
        <f>VLOOKUP($A2,deli,3,0)*(Físico!C2)</f>
        <v>0</v>
      </c>
      <c r="E2" s="1">
        <f>VLOOKUP($A2,deli,3,0)*(Físico!D2)</f>
        <v>0</v>
      </c>
      <c r="F2" s="1">
        <f>VLOOKUP($A2,deli,3,0)*(Físico!E2)</f>
        <v>0</v>
      </c>
      <c r="G2" s="1">
        <f>VLOOKUP($A2,deli,3,0)*(Físico!F2)</f>
        <v>23925</v>
      </c>
      <c r="H2" s="1">
        <f>SUM(C2:G2)</f>
        <v>23925</v>
      </c>
    </row>
    <row r="3" spans="1:8" x14ac:dyDescent="0.25">
      <c r="A3">
        <f t="shared" ref="A3:A7" si="0">LEFT(B3,10)*1</f>
        <v>407010386</v>
      </c>
      <c r="B3" t="s">
        <v>8</v>
      </c>
      <c r="C3" s="1">
        <f>VLOOKUP($A3,deli,3,0)*(Físico!B3)</f>
        <v>0</v>
      </c>
      <c r="D3" s="1">
        <f>VLOOKUP($A3,deli,3,0)*(Físico!C3)</f>
        <v>33797.5</v>
      </c>
      <c r="E3" s="1">
        <f>VLOOKUP($A3,deli,3,0)*(Físico!D3)</f>
        <v>0</v>
      </c>
      <c r="F3" s="1">
        <f>VLOOKUP($A3,deli,3,0)*(Físico!E3)</f>
        <v>0</v>
      </c>
      <c r="G3" s="1">
        <f>VLOOKUP($A3,deli,3,0)*(Físico!F3)</f>
        <v>0</v>
      </c>
      <c r="H3" s="1">
        <f t="shared" ref="H3:H7" si="1">SUM(C3:G3)</f>
        <v>33797.5</v>
      </c>
    </row>
    <row r="4" spans="1:8" x14ac:dyDescent="0.25">
      <c r="A4">
        <f t="shared" si="0"/>
        <v>407030255</v>
      </c>
      <c r="B4" t="s">
        <v>9</v>
      </c>
      <c r="C4" s="1">
        <f>VLOOKUP($A4,deli,3,0)*(Físico!B4)</f>
        <v>0</v>
      </c>
      <c r="D4" s="1">
        <f>VLOOKUP($A4,deli,3,0)*(Físico!C4)</f>
        <v>0</v>
      </c>
      <c r="E4" s="1">
        <f>VLOOKUP($A4,deli,3,0)*(Físico!D4)</f>
        <v>0</v>
      </c>
      <c r="F4" s="1">
        <f>VLOOKUP($A4,deli,3,0)*(Físico!E4)</f>
        <v>2428.54</v>
      </c>
      <c r="G4" s="1">
        <f>VLOOKUP($A4,deli,3,0)*(Físico!F4)</f>
        <v>0</v>
      </c>
      <c r="H4" s="1">
        <f t="shared" si="1"/>
        <v>2428.54</v>
      </c>
    </row>
    <row r="5" spans="1:8" x14ac:dyDescent="0.25">
      <c r="A5">
        <f t="shared" si="0"/>
        <v>415010012</v>
      </c>
      <c r="B5" t="s">
        <v>10</v>
      </c>
      <c r="C5" s="1">
        <f>VLOOKUP($A5,deli,3,0)*(Físico!B5)</f>
        <v>0</v>
      </c>
      <c r="D5" s="1">
        <f>VLOOKUP($A5,deli,3,0)*(Físico!C5)</f>
        <v>0</v>
      </c>
      <c r="E5" s="1">
        <f>VLOOKUP($A5,deli,3,0)*(Físico!D5)</f>
        <v>0</v>
      </c>
      <c r="F5" s="1">
        <f>VLOOKUP($A5,deli,3,0)*(Físico!E5)</f>
        <v>0</v>
      </c>
      <c r="G5" s="1">
        <f>VLOOKUP($A5,deli,3,0)*(Físico!F5)</f>
        <v>0</v>
      </c>
      <c r="H5" s="1">
        <f t="shared" si="1"/>
        <v>0</v>
      </c>
    </row>
    <row r="6" spans="1:8" x14ac:dyDescent="0.25">
      <c r="A6">
        <f t="shared" si="0"/>
        <v>415020034</v>
      </c>
      <c r="B6" t="s">
        <v>11</v>
      </c>
      <c r="C6" s="1">
        <f>VLOOKUP($A6,deli,3,0)*(Físico!B6)</f>
        <v>0</v>
      </c>
      <c r="D6" s="1">
        <f>VLOOKUP($A6,deli,3,0)*(Físico!C6)</f>
        <v>0</v>
      </c>
      <c r="E6" s="1">
        <f>VLOOKUP($A6,deli,3,0)*(Físico!D6)</f>
        <v>0</v>
      </c>
      <c r="F6" s="1">
        <f>VLOOKUP($A6,deli,3,0)*(Físico!E6)</f>
        <v>0</v>
      </c>
      <c r="G6" s="1">
        <f>VLOOKUP($A6,deli,3,0)*(Físico!F6)</f>
        <v>0</v>
      </c>
      <c r="H6" s="1">
        <f t="shared" si="1"/>
        <v>0</v>
      </c>
    </row>
    <row r="7" spans="1:8" x14ac:dyDescent="0.25">
      <c r="A7">
        <f t="shared" si="0"/>
        <v>416040292</v>
      </c>
      <c r="B7" t="s">
        <v>12</v>
      </c>
      <c r="C7" s="1">
        <f>VLOOKUP($A7,deli,3,0)*(Físico!B7)</f>
        <v>0</v>
      </c>
      <c r="D7" s="1">
        <f>VLOOKUP($A7,deli,3,0)*(Físico!C7)</f>
        <v>0</v>
      </c>
      <c r="E7" s="1">
        <f>VLOOKUP($A7,deli,3,0)*(Físico!D7)</f>
        <v>0</v>
      </c>
      <c r="F7" s="1">
        <f>VLOOKUP($A7,deli,3,0)*(Físico!E7)</f>
        <v>0</v>
      </c>
      <c r="G7" s="1">
        <f>VLOOKUP($A7,deli,3,0)*(Físico!F7)</f>
        <v>6569.67</v>
      </c>
      <c r="H7" s="1">
        <f t="shared" si="1"/>
        <v>6569.67</v>
      </c>
    </row>
    <row r="8" spans="1:8" x14ac:dyDescent="0.25">
      <c r="B8" t="s">
        <v>6</v>
      </c>
      <c r="C8" s="1">
        <f>SUM(C2:C7)</f>
        <v>0</v>
      </c>
      <c r="D8" s="1">
        <f t="shared" ref="D8:H8" si="2">SUM(D2:D7)</f>
        <v>33797.5</v>
      </c>
      <c r="E8" s="1">
        <f t="shared" si="2"/>
        <v>0</v>
      </c>
      <c r="F8" s="1">
        <f t="shared" si="2"/>
        <v>2428.54</v>
      </c>
      <c r="G8" s="1">
        <f t="shared" si="2"/>
        <v>30494.67</v>
      </c>
      <c r="H8" s="1">
        <f t="shared" si="2"/>
        <v>66720.710000000006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Delib</vt:lpstr>
      <vt:lpstr>Físico</vt:lpstr>
      <vt:lpstr>Financeiro</vt:lpstr>
      <vt:lpstr>Complemento</vt:lpstr>
      <vt:lpstr>deli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2026-03-12T18:16:08Z</cp:lastPrinted>
  <dcterms:created xsi:type="dcterms:W3CDTF">2026-03-12T16:35:06Z</dcterms:created>
  <dcterms:modified xsi:type="dcterms:W3CDTF">2026-03-17T17:58:39Z</dcterms:modified>
</cp:coreProperties>
</file>