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0F8CCAFC-B849-43D6-8685-F9B9247F396D}" xr6:coauthVersionLast="47" xr6:coauthVersionMax="47" xr10:uidLastSave="{00000000-0000-0000-0000-000000000000}"/>
  <bookViews>
    <workbookView xWindow="12450" yWindow="120" windowWidth="14640" windowHeight="15480" activeTab="2" xr2:uid="{130AC74E-DC67-4FE3-9F9C-39195633FCED}"/>
  </bookViews>
  <sheets>
    <sheet name="Delib" sheetId="2" r:id="rId1"/>
    <sheet name="Físico" sheetId="1" r:id="rId2"/>
    <sheet name="Complemento" sheetId="3" r:id="rId3"/>
  </sheets>
  <externalReferences>
    <externalReference r:id="rId4"/>
  </externalReferences>
  <definedNames>
    <definedName name="delibxpf">[1]Delib!$A$1:$C$6</definedName>
    <definedName name="delixpf">Delib!$A$1:$C$6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J3" i="3"/>
  <c r="J4" i="3"/>
  <c r="J5" i="3"/>
  <c r="J2" i="3"/>
  <c r="C3" i="3"/>
  <c r="D3" i="3"/>
  <c r="E3" i="3"/>
  <c r="F3" i="3"/>
  <c r="G3" i="3"/>
  <c r="H3" i="3"/>
  <c r="I3" i="3"/>
  <c r="C4" i="3"/>
  <c r="D4" i="3"/>
  <c r="E4" i="3"/>
  <c r="F4" i="3"/>
  <c r="G4" i="3"/>
  <c r="H4" i="3"/>
  <c r="I4" i="3"/>
  <c r="C5" i="3"/>
  <c r="D5" i="3"/>
  <c r="E5" i="3"/>
  <c r="F5" i="3"/>
  <c r="G5" i="3"/>
  <c r="H5" i="3"/>
  <c r="I5" i="3"/>
  <c r="D2" i="3"/>
  <c r="E2" i="3"/>
  <c r="F2" i="3"/>
  <c r="G2" i="3"/>
  <c r="H2" i="3"/>
  <c r="I2" i="3"/>
  <c r="C2" i="3"/>
  <c r="A5" i="3"/>
  <c r="A3" i="3"/>
  <c r="A4" i="3"/>
  <c r="A2" i="3"/>
</calcChain>
</file>

<file path=xl/sharedStrings.xml><?xml version="1.0" encoding="utf-8"?>
<sst xmlns="http://schemas.openxmlformats.org/spreadsheetml/2006/main" count="34" uniqueCount="19">
  <si>
    <t>Procedimentos realizados</t>
  </si>
  <si>
    <t>0019402 INSTITUTO DE ENSINO E PESQUISA DR IRINEU MAY BRODBEC</t>
  </si>
  <si>
    <t>2504316 HOSPITAL NOSSA SENHORA DOS PRAZERES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</si>
  <si>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</si>
  <si>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</si>
  <si>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</si>
  <si>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</si>
  <si>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</si>
  <si>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Total</t>
  </si>
  <si>
    <t>0407010173 GASTROPLASTIA COM DERIVACAO INTESTINAL</t>
  </si>
  <si>
    <t>0407010386 CIRURGIA BARIATRICA POR VIDEOLAPAROSCOPIA</t>
  </si>
  <si>
    <t>0415010012 TRATAMENTO C/ CIRURGIAS MULTIPLAS</t>
  </si>
  <si>
    <t>0415020034 OUTROS PROCEDIMENTOS COM CIRURGIAS SEQUENCIAIS</t>
  </si>
  <si>
    <t>GASTROPLASTIA COM DERIVACAO INTESTINAL</t>
  </si>
  <si>
    <t>CIRURGIA BARIATRICA POR VIDEOLAPAROSCOPIA</t>
  </si>
  <si>
    <t>COLANGIOPANCREATOGRAFIA RETROGRADA ENDOSCOPICA TERAPEUTICA</t>
  </si>
  <si>
    <t>TRATAMENTO C/ CIRURGIAS MULTIPLAS</t>
  </si>
  <si>
    <t>OUTROS PROCEDIMENTOS COM CIRURGIAS SEQUENCIAIS</t>
  </si>
  <si>
    <t>PERITONECTOMIA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</si>
</sst>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6\Fevereiro%202026\Detalhado\Hospitalar\SIH%20MAC%20PROC%20FAEC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>
            <v>407010173</v>
          </cell>
          <cell r="B1" t="str">
            <v>GASTROPLASTIA COM DERIVACAO INTESTINAL</v>
          </cell>
          <cell r="C1">
            <v>2175</v>
          </cell>
        </row>
        <row r="2">
          <cell r="A2">
            <v>407010386</v>
          </cell>
          <cell r="B2" t="str">
            <v>CIRURGIA BARIATRICA POR VIDEOLAPAROSCOPIA</v>
          </cell>
          <cell r="C2">
            <v>3072.5</v>
          </cell>
        </row>
        <row r="3">
          <cell r="A3">
            <v>407030255</v>
          </cell>
          <cell r="B3" t="str">
            <v>COLANGIOPANCREATOGRAFIA RETROGRADA ENDOSCOPICA TERAPEUTICA</v>
          </cell>
          <cell r="C3">
            <v>2428.54</v>
          </cell>
        </row>
        <row r="4">
          <cell r="A4">
            <v>415010012</v>
          </cell>
          <cell r="B4" t="str">
            <v>TRATAMENTO C/ CIRURGIAS MULTIPLAS</v>
          </cell>
          <cell r="C4">
            <v>0</v>
          </cell>
        </row>
        <row r="5">
          <cell r="A5">
            <v>415020034</v>
          </cell>
          <cell r="B5" t="str">
            <v>OUTROS PROCEDIMENTOS COM CIRURGIAS SEQUENCIAIS</v>
          </cell>
          <cell r="C5">
            <v>0</v>
          </cell>
        </row>
        <row r="6">
          <cell r="A6">
            <v>416040292</v>
          </cell>
          <cell r="B6" t="str">
            <v>PERITONECTOMIA EM ONCOLOGIA</v>
          </cell>
          <cell r="C6">
            <v>6569.67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700A-58BC-40BB-928F-3A180DB73288}">
  <dimension ref="A1:E6"/>
  <sheetViews>
    <sheetView workbookViewId="0">
      <selection activeCell="E2" sqref="E2"/>
    </sheetView>
  </sheetViews>
  <sheetFormatPr defaultRowHeight="15" x14ac:dyDescent="0.25"/>
  <cols>
    <col min="1" max="1" width="10" bestFit="1" customWidth="1"/>
    <col min="3" max="3" width="12.140625" bestFit="1" customWidth="1"/>
    <col min="5" max="5" width="13.28515625" bestFit="1" customWidth="1"/>
  </cols>
  <sheetData>
    <row r="1" spans="1:5" x14ac:dyDescent="0.25">
      <c r="A1">
        <v>407010173</v>
      </c>
      <c r="B1" t="s">
        <v>13</v>
      </c>
      <c r="C1" s="1">
        <v>2175</v>
      </c>
    </row>
    <row r="2" spans="1:5" x14ac:dyDescent="0.25">
      <c r="A2">
        <v>407010386</v>
      </c>
      <c r="B2" t="s">
        <v>14</v>
      </c>
      <c r="C2" s="1">
        <v>3072.5</v>
      </c>
      <c r="E2" s="2"/>
    </row>
    <row r="3" spans="1:5" x14ac:dyDescent="0.25">
      <c r="A3">
        <v>407030255</v>
      </c>
      <c r="B3" t="s">
        <v>15</v>
      </c>
      <c r="C3" s="1">
        <v>2428.54</v>
      </c>
    </row>
    <row r="4" spans="1:5" x14ac:dyDescent="0.25">
      <c r="A4">
        <v>415010012</v>
      </c>
      <c r="B4" t="s">
        <v>16</v>
      </c>
      <c r="C4" s="1">
        <v>0</v>
      </c>
    </row>
    <row r="5" spans="1:5" x14ac:dyDescent="0.25">
      <c r="A5">
        <v>415020034</v>
      </c>
      <c r="B5" t="s">
        <v>17</v>
      </c>
      <c r="C5" s="1">
        <v>0</v>
      </c>
    </row>
    <row r="6" spans="1:5" x14ac:dyDescent="0.25">
      <c r="A6">
        <v>416040292</v>
      </c>
      <c r="B6" t="s">
        <v>18</v>
      </c>
      <c r="C6" s="1">
        <v>6569.67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EEB5-F76D-4A0D-A2C0-274129CC7628}">
  <dimension ref="A1:I6"/>
  <sheetViews>
    <sheetView workbookViewId="0">
      <selection sqref="A1:I6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>
        <v>0</v>
      </c>
      <c r="C2">
        <v>0</v>
      </c>
      <c r="D2">
        <v>0</v>
      </c>
      <c r="E2">
        <v>0</v>
      </c>
      <c r="F2">
        <v>0</v>
      </c>
      <c r="G2">
        <v>9</v>
      </c>
      <c r="H2">
        <v>0</v>
      </c>
      <c r="I2">
        <v>9</v>
      </c>
    </row>
    <row r="3" spans="1:9" x14ac:dyDescent="0.25">
      <c r="A3" t="s">
        <v>10</v>
      </c>
      <c r="B3">
        <v>0</v>
      </c>
      <c r="C3">
        <v>0</v>
      </c>
      <c r="D3">
        <v>10</v>
      </c>
      <c r="E3">
        <v>0</v>
      </c>
      <c r="F3">
        <v>0</v>
      </c>
      <c r="G3">
        <v>0</v>
      </c>
      <c r="H3">
        <v>0</v>
      </c>
      <c r="I3">
        <v>10</v>
      </c>
    </row>
    <row r="4" spans="1:9" x14ac:dyDescent="0.25">
      <c r="A4" t="s">
        <v>11</v>
      </c>
      <c r="B4">
        <v>0</v>
      </c>
      <c r="C4">
        <v>1</v>
      </c>
      <c r="D4">
        <v>2</v>
      </c>
      <c r="E4">
        <v>0</v>
      </c>
      <c r="F4">
        <v>0</v>
      </c>
      <c r="G4">
        <v>4</v>
      </c>
      <c r="H4">
        <v>0</v>
      </c>
      <c r="I4">
        <v>7</v>
      </c>
    </row>
    <row r="5" spans="1:9" x14ac:dyDescent="0.25">
      <c r="A5" t="s">
        <v>12</v>
      </c>
      <c r="B5">
        <v>1</v>
      </c>
      <c r="C5">
        <v>0</v>
      </c>
      <c r="D5">
        <v>0</v>
      </c>
      <c r="E5">
        <v>1</v>
      </c>
      <c r="F5">
        <v>2</v>
      </c>
      <c r="G5">
        <v>0</v>
      </c>
      <c r="H5">
        <v>1</v>
      </c>
      <c r="I5">
        <v>5</v>
      </c>
    </row>
    <row r="6" spans="1:9" x14ac:dyDescent="0.25">
      <c r="A6" t="s">
        <v>8</v>
      </c>
      <c r="B6">
        <v>1</v>
      </c>
      <c r="C6">
        <v>1</v>
      </c>
      <c r="D6">
        <v>12</v>
      </c>
      <c r="E6">
        <v>1</v>
      </c>
      <c r="F6">
        <v>2</v>
      </c>
      <c r="G6">
        <v>13</v>
      </c>
      <c r="H6">
        <v>1</v>
      </c>
      <c r="I6">
        <v>31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6BC2-14A3-4266-8DA9-6375D9595CB3}">
  <dimension ref="A1:J6"/>
  <sheetViews>
    <sheetView tabSelected="1" workbookViewId="0">
      <selection activeCell="C2" sqref="C2:J6"/>
    </sheetView>
  </sheetViews>
  <sheetFormatPr defaultRowHeight="15" x14ac:dyDescent="0.25"/>
  <cols>
    <col min="1" max="1" width="10" bestFit="1" customWidth="1"/>
    <col min="3" max="4" width="9.28515625" bestFit="1" customWidth="1"/>
    <col min="5" max="5" width="13.28515625" bestFit="1" customWidth="1"/>
    <col min="6" max="7" width="9.28515625" bestFit="1" customWidth="1"/>
    <col min="8" max="8" width="13.28515625" bestFit="1" customWidth="1"/>
    <col min="9" max="9" width="9.28515625" bestFit="1" customWidth="1"/>
    <col min="10" max="10" width="13.28515625" bestFit="1" customWidth="1"/>
  </cols>
  <sheetData>
    <row r="1" spans="1:10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>
        <f>LEFT(B2,10)*1</f>
        <v>407010173</v>
      </c>
      <c r="B2" t="s">
        <v>9</v>
      </c>
      <c r="C2" s="1">
        <f>VLOOKUP($A2,delixpf,3,0)*(Físico!B2)</f>
        <v>0</v>
      </c>
      <c r="D2" s="1">
        <f>VLOOKUP($A2,delixpf,3,0)*(Físico!C2)</f>
        <v>0</v>
      </c>
      <c r="E2" s="1">
        <f>VLOOKUP($A2,delixpf,3,0)*(Físico!D2)</f>
        <v>0</v>
      </c>
      <c r="F2" s="1">
        <f>VLOOKUP($A2,delixpf,3,0)*(Físico!E2)</f>
        <v>0</v>
      </c>
      <c r="G2" s="1">
        <f>VLOOKUP($A2,delixpf,3,0)*(Físico!F2)</f>
        <v>0</v>
      </c>
      <c r="H2" s="1">
        <f>VLOOKUP($A2,delixpf,3,0)*(Físico!G2)</f>
        <v>19575</v>
      </c>
      <c r="I2" s="1">
        <f>VLOOKUP($A2,delixpf,3,0)*(Físico!H2)</f>
        <v>0</v>
      </c>
      <c r="J2" s="1">
        <f>SUM(C2:I2)</f>
        <v>19575</v>
      </c>
    </row>
    <row r="3" spans="1:10" x14ac:dyDescent="0.25">
      <c r="A3">
        <f t="shared" ref="A3:A6" si="0">LEFT(B3,10)*1</f>
        <v>407010386</v>
      </c>
      <c r="B3" t="s">
        <v>10</v>
      </c>
      <c r="C3" s="1">
        <f>VLOOKUP($A3,delixpf,3,0)*(Físico!B3)</f>
        <v>0</v>
      </c>
      <c r="D3" s="1">
        <f>VLOOKUP($A3,delixpf,3,0)*(Físico!C3)</f>
        <v>0</v>
      </c>
      <c r="E3" s="1">
        <f>VLOOKUP($A3,delixpf,3,0)*(Físico!D3)</f>
        <v>30725</v>
      </c>
      <c r="F3" s="1">
        <f>VLOOKUP($A3,delixpf,3,0)*(Físico!E3)</f>
        <v>0</v>
      </c>
      <c r="G3" s="1">
        <f>VLOOKUP($A3,delixpf,3,0)*(Físico!F3)</f>
        <v>0</v>
      </c>
      <c r="H3" s="1">
        <f>VLOOKUP($A3,delixpf,3,0)*(Físico!G3)</f>
        <v>0</v>
      </c>
      <c r="I3" s="1">
        <f>VLOOKUP($A3,delixpf,3,0)*(Físico!H3)</f>
        <v>0</v>
      </c>
      <c r="J3" s="1">
        <f t="shared" ref="J3:J5" si="1">SUM(C3:I3)</f>
        <v>30725</v>
      </c>
    </row>
    <row r="4" spans="1:10" x14ac:dyDescent="0.25">
      <c r="A4">
        <f t="shared" si="0"/>
        <v>415010012</v>
      </c>
      <c r="B4" t="s">
        <v>11</v>
      </c>
      <c r="C4" s="1">
        <f>VLOOKUP($A4,delixpf,3,0)*(Físico!B4)</f>
        <v>0</v>
      </c>
      <c r="D4" s="1">
        <f>VLOOKUP($A4,delixpf,3,0)*(Físico!C4)</f>
        <v>0</v>
      </c>
      <c r="E4" s="1">
        <f>VLOOKUP($A4,delixpf,3,0)*(Físico!D4)</f>
        <v>0</v>
      </c>
      <c r="F4" s="1">
        <f>VLOOKUP($A4,delixpf,3,0)*(Físico!E4)</f>
        <v>0</v>
      </c>
      <c r="G4" s="1">
        <f>VLOOKUP($A4,delixpf,3,0)*(Físico!F4)</f>
        <v>0</v>
      </c>
      <c r="H4" s="1">
        <f>VLOOKUP($A4,delixpf,3,0)*(Físico!G4)</f>
        <v>0</v>
      </c>
      <c r="I4" s="1">
        <f>VLOOKUP($A4,delixpf,3,0)*(Físico!H4)</f>
        <v>0</v>
      </c>
      <c r="J4" s="1">
        <f t="shared" si="1"/>
        <v>0</v>
      </c>
    </row>
    <row r="5" spans="1:10" x14ac:dyDescent="0.25">
      <c r="A5">
        <f>LEFT(B5,10)*1</f>
        <v>415020034</v>
      </c>
      <c r="B5" t="s">
        <v>12</v>
      </c>
      <c r="C5" s="1">
        <f>VLOOKUP($A5,delixpf,3,0)*(Físico!B5)</f>
        <v>0</v>
      </c>
      <c r="D5" s="1">
        <f>VLOOKUP($A5,delixpf,3,0)*(Físico!C5)</f>
        <v>0</v>
      </c>
      <c r="E5" s="1">
        <f>VLOOKUP($A5,delixpf,3,0)*(Físico!D5)</f>
        <v>0</v>
      </c>
      <c r="F5" s="1">
        <f>VLOOKUP($A5,delixpf,3,0)*(Físico!E5)</f>
        <v>0</v>
      </c>
      <c r="G5" s="1">
        <f>VLOOKUP($A5,delixpf,3,0)*(Físico!F5)</f>
        <v>0</v>
      </c>
      <c r="H5" s="1">
        <f>VLOOKUP($A5,delixpf,3,0)*(Físico!G5)</f>
        <v>0</v>
      </c>
      <c r="I5" s="1">
        <f>VLOOKUP($A5,delixpf,3,0)*(Físico!H5)</f>
        <v>0</v>
      </c>
      <c r="J5" s="1">
        <f t="shared" si="1"/>
        <v>0</v>
      </c>
    </row>
    <row r="6" spans="1:10" x14ac:dyDescent="0.25">
      <c r="B6" t="s">
        <v>8</v>
      </c>
      <c r="C6" s="1">
        <f t="shared" ref="C6:I6" si="2">SUM(C2:C5)</f>
        <v>0</v>
      </c>
      <c r="D6" s="1">
        <f t="shared" si="2"/>
        <v>0</v>
      </c>
      <c r="E6" s="1">
        <f t="shared" si="2"/>
        <v>30725</v>
      </c>
      <c r="F6" s="1">
        <f t="shared" si="2"/>
        <v>0</v>
      </c>
      <c r="G6" s="1">
        <f t="shared" si="2"/>
        <v>0</v>
      </c>
      <c r="H6" s="1">
        <f t="shared" si="2"/>
        <v>19575</v>
      </c>
      <c r="I6" s="1">
        <f t="shared" si="2"/>
        <v>0</v>
      </c>
      <c r="J6" s="1">
        <f>SUM(J2:J5)</f>
        <v>50300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delixpf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2026-05-07T14:58:11Z</dcterms:created>
  <dcterms:modified xsi:type="dcterms:W3CDTF">2026-05-07T15:02:30Z</dcterms:modified>
</cp:coreProperties>
</file>